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008\Desktop\2025년 산업구조변화대응 등 특화훈련\7. 훈련기관 및 훈련과정 모집공고\1. 1차 모집공고(2022.02.05~02.19)\1. 계획\(첨부2) 2024년도 「산업구조변화대응 등 특화훈련」 사업계획서 서식 등\"/>
    </mc:Choice>
  </mc:AlternateContent>
  <xr:revisionPtr revIDLastSave="0" documentId="13_ncr:1_{1FE74C01-22DB-4CC2-A6FC-6ECBADBEF89A}" xr6:coauthVersionLast="36" xr6:coauthVersionMax="36" xr10:uidLastSave="{00000000-0000-0000-0000-000000000000}"/>
  <bookViews>
    <workbookView xWindow="0" yWindow="0" windowWidth="21555" windowHeight="9330" xr2:uid="{00000000-000D-0000-FFFF-FFFF00000000}"/>
  </bookViews>
  <sheets>
    <sheet name="작성방법" sheetId="7" r:id="rId1"/>
    <sheet name="(총괄)조정내역표" sheetId="14" r:id="rId2"/>
    <sheet name="훈련과정명 1" sheetId="13" r:id="rId3"/>
    <sheet name="훈련과정명 2" sheetId="17" r:id="rId4"/>
    <sheet name="훈련과정명 3" sheetId="18" r:id="rId5"/>
  </sheets>
  <definedNames>
    <definedName name="_xlnm.Print_Area" localSheetId="0">작성방법!$A$1:$N$10</definedName>
    <definedName name="_xlnm.Print_Area" localSheetId="2">'훈련과정명 1'!$A$1:$R$60</definedName>
    <definedName name="_xlnm.Print_Area" localSheetId="3">'훈련과정명 2'!$A$1:$R$60</definedName>
    <definedName name="_xlnm.Print_Area" localSheetId="4">'훈련과정명 3'!$A$1:$R$60</definedName>
  </definedNames>
  <calcPr calcId="191029"/>
</workbook>
</file>

<file path=xl/calcChain.xml><?xml version="1.0" encoding="utf-8"?>
<calcChain xmlns="http://schemas.openxmlformats.org/spreadsheetml/2006/main">
  <c r="F12" i="14" l="1"/>
  <c r="G3" i="18" l="1"/>
  <c r="Q2" i="18"/>
  <c r="Q3" i="18"/>
  <c r="Q2" i="17"/>
  <c r="G3" i="17"/>
  <c r="Q3" i="17"/>
  <c r="G54" i="18"/>
  <c r="D54" i="18" s="1"/>
  <c r="J53" i="18"/>
  <c r="G52" i="18"/>
  <c r="D52" i="18" s="1"/>
  <c r="R52" i="18" s="1"/>
  <c r="G51" i="18"/>
  <c r="D51" i="18"/>
  <c r="R51" i="18" s="1"/>
  <c r="G50" i="18"/>
  <c r="D50" i="18" s="1"/>
  <c r="J49" i="18"/>
  <c r="G48" i="18"/>
  <c r="D48" i="18" s="1"/>
  <c r="R48" i="18" s="1"/>
  <c r="G47" i="18"/>
  <c r="D47" i="18" s="1"/>
  <c r="R47" i="18" s="1"/>
  <c r="G46" i="18"/>
  <c r="D46" i="18" s="1"/>
  <c r="R46" i="18" s="1"/>
  <c r="G45" i="18"/>
  <c r="D45" i="18"/>
  <c r="R45" i="18" s="1"/>
  <c r="J44" i="18"/>
  <c r="G43" i="18"/>
  <c r="D43" i="18" s="1"/>
  <c r="J42" i="18"/>
  <c r="D41" i="18"/>
  <c r="D40" i="18" s="1"/>
  <c r="J40" i="18"/>
  <c r="J55" i="18" s="1"/>
  <c r="G38" i="18"/>
  <c r="D38" i="18" s="1"/>
  <c r="R38" i="18" s="1"/>
  <c r="J37" i="18"/>
  <c r="G36" i="18"/>
  <c r="D36" i="18" s="1"/>
  <c r="R36" i="18" s="1"/>
  <c r="G35" i="18"/>
  <c r="D35" i="18" s="1"/>
  <c r="R35" i="18" s="1"/>
  <c r="G34" i="18"/>
  <c r="D34" i="18" s="1"/>
  <c r="R34" i="18" s="1"/>
  <c r="G33" i="18"/>
  <c r="D33" i="18" s="1"/>
  <c r="J32" i="18"/>
  <c r="G31" i="18"/>
  <c r="D31" i="18" s="1"/>
  <c r="R31" i="18" s="1"/>
  <c r="G30" i="18"/>
  <c r="D30" i="18" s="1"/>
  <c r="R30" i="18" s="1"/>
  <c r="J29" i="18"/>
  <c r="G28" i="18"/>
  <c r="D28" i="18" s="1"/>
  <c r="R28" i="18" s="1"/>
  <c r="G27" i="18"/>
  <c r="D27" i="18" s="1"/>
  <c r="R27" i="18" s="1"/>
  <c r="G26" i="18"/>
  <c r="D26" i="18"/>
  <c r="R26" i="18" s="1"/>
  <c r="G24" i="18"/>
  <c r="D24" i="18" s="1"/>
  <c r="R24" i="18" s="1"/>
  <c r="G23" i="18"/>
  <c r="D23" i="18" s="1"/>
  <c r="R23" i="18" s="1"/>
  <c r="J22" i="18"/>
  <c r="G21" i="18"/>
  <c r="D21" i="18" s="1"/>
  <c r="R21" i="18" s="1"/>
  <c r="G20" i="18"/>
  <c r="D20" i="18" s="1"/>
  <c r="R20" i="18" s="1"/>
  <c r="J19" i="18"/>
  <c r="G18" i="18"/>
  <c r="D18" i="18"/>
  <c r="R18" i="18" s="1"/>
  <c r="G17" i="18"/>
  <c r="D17" i="18" s="1"/>
  <c r="R17" i="18" s="1"/>
  <c r="G16" i="18"/>
  <c r="D16" i="18" s="1"/>
  <c r="R16" i="18" s="1"/>
  <c r="G15" i="18"/>
  <c r="D15" i="18" s="1"/>
  <c r="R15" i="18" s="1"/>
  <c r="J14" i="18"/>
  <c r="G54" i="17"/>
  <c r="D54" i="17"/>
  <c r="R54" i="17" s="1"/>
  <c r="J53" i="17"/>
  <c r="G52" i="17"/>
  <c r="D52" i="17" s="1"/>
  <c r="R52" i="17" s="1"/>
  <c r="G51" i="17"/>
  <c r="D51" i="17"/>
  <c r="R51" i="17" s="1"/>
  <c r="G50" i="17"/>
  <c r="D50" i="17" s="1"/>
  <c r="J49" i="17"/>
  <c r="G48" i="17"/>
  <c r="D48" i="17" s="1"/>
  <c r="R48" i="17" s="1"/>
  <c r="G47" i="17"/>
  <c r="D47" i="17"/>
  <c r="R47" i="17" s="1"/>
  <c r="G46" i="17"/>
  <c r="D46" i="17" s="1"/>
  <c r="R46" i="17" s="1"/>
  <c r="G45" i="17"/>
  <c r="D45" i="17"/>
  <c r="R45" i="17" s="1"/>
  <c r="J44" i="17"/>
  <c r="G43" i="17"/>
  <c r="D43" i="17"/>
  <c r="R43" i="17" s="1"/>
  <c r="J42" i="17"/>
  <c r="R41" i="17"/>
  <c r="D41" i="17"/>
  <c r="D40" i="17" s="1"/>
  <c r="J40" i="17"/>
  <c r="G38" i="17"/>
  <c r="D38" i="17" s="1"/>
  <c r="J37" i="17"/>
  <c r="G36" i="17"/>
  <c r="D36" i="17" s="1"/>
  <c r="G35" i="17"/>
  <c r="D35" i="17" s="1"/>
  <c r="R35" i="17" s="1"/>
  <c r="G34" i="17"/>
  <c r="D34" i="17"/>
  <c r="R34" i="17" s="1"/>
  <c r="G33" i="17"/>
  <c r="D33" i="17"/>
  <c r="R33" i="17" s="1"/>
  <c r="J32" i="17"/>
  <c r="G31" i="17"/>
  <c r="D31" i="17" s="1"/>
  <c r="R31" i="17" s="1"/>
  <c r="G30" i="17"/>
  <c r="D30" i="17"/>
  <c r="J29" i="17"/>
  <c r="G28" i="17"/>
  <c r="D28" i="17" s="1"/>
  <c r="R28" i="17" s="1"/>
  <c r="G27" i="17"/>
  <c r="D27" i="17" s="1"/>
  <c r="R27" i="17" s="1"/>
  <c r="G26" i="17"/>
  <c r="D26" i="17" s="1"/>
  <c r="G24" i="17"/>
  <c r="D24" i="17"/>
  <c r="R24" i="17" s="1"/>
  <c r="G23" i="17"/>
  <c r="D23" i="17" s="1"/>
  <c r="J22" i="17"/>
  <c r="G21" i="17"/>
  <c r="D21" i="17"/>
  <c r="R21" i="17" s="1"/>
  <c r="G20" i="17"/>
  <c r="D20" i="17"/>
  <c r="R20" i="17" s="1"/>
  <c r="J19" i="17"/>
  <c r="G18" i="17"/>
  <c r="D18" i="17" s="1"/>
  <c r="R18" i="17" s="1"/>
  <c r="G17" i="17"/>
  <c r="D17" i="17"/>
  <c r="R17" i="17" s="1"/>
  <c r="G16" i="17"/>
  <c r="D16" i="17" s="1"/>
  <c r="G15" i="17"/>
  <c r="D15" i="17"/>
  <c r="R15" i="17" s="1"/>
  <c r="J14" i="17"/>
  <c r="D42" i="17" l="1"/>
  <c r="M7" i="17" s="1"/>
  <c r="J39" i="18"/>
  <c r="D53" i="17"/>
  <c r="P7" i="17" s="1"/>
  <c r="J56" i="18"/>
  <c r="D29" i="17"/>
  <c r="R29" i="17" s="1"/>
  <c r="I8" i="17" s="1"/>
  <c r="R30" i="17"/>
  <c r="J55" i="17"/>
  <c r="J39" i="17"/>
  <c r="J56" i="17" s="1"/>
  <c r="D25" i="17"/>
  <c r="H7" i="17" s="1"/>
  <c r="R26" i="17"/>
  <c r="D19" i="17"/>
  <c r="R54" i="18"/>
  <c r="D53" i="18"/>
  <c r="D32" i="18"/>
  <c r="R32" i="18" s="1"/>
  <c r="J8" i="18" s="1"/>
  <c r="R33" i="18"/>
  <c r="D49" i="18"/>
  <c r="R50" i="18"/>
  <c r="D29" i="18"/>
  <c r="D42" i="18"/>
  <c r="R43" i="18"/>
  <c r="D22" i="18"/>
  <c r="R22" i="18" s="1"/>
  <c r="D19" i="18"/>
  <c r="R19" i="18" s="1"/>
  <c r="R40" i="18"/>
  <c r="L8" i="18" s="1"/>
  <c r="L7" i="18"/>
  <c r="D25" i="18"/>
  <c r="R25" i="18" s="1"/>
  <c r="R41" i="18"/>
  <c r="D37" i="18"/>
  <c r="R37" i="18" s="1"/>
  <c r="D14" i="18"/>
  <c r="D44" i="18"/>
  <c r="R23" i="17"/>
  <c r="D22" i="17"/>
  <c r="R16" i="17"/>
  <c r="D14" i="17"/>
  <c r="D37" i="17"/>
  <c r="R38" i="17"/>
  <c r="R50" i="17"/>
  <c r="D49" i="17"/>
  <c r="R40" i="17"/>
  <c r="L8" i="17" s="1"/>
  <c r="L7" i="17"/>
  <c r="R36" i="17"/>
  <c r="D32" i="17"/>
  <c r="R32" i="17" s="1"/>
  <c r="R42" i="17"/>
  <c r="M8" i="17" s="1"/>
  <c r="R53" i="17"/>
  <c r="P8" i="17" s="1"/>
  <c r="D44" i="17"/>
  <c r="D55" i="17" s="1"/>
  <c r="R25" i="17" l="1"/>
  <c r="H8" i="17" s="1"/>
  <c r="I7" i="17"/>
  <c r="R19" i="17"/>
  <c r="F8" i="17" s="1"/>
  <c r="F7" i="17"/>
  <c r="P7" i="18"/>
  <c r="R53" i="18"/>
  <c r="P8" i="18" s="1"/>
  <c r="J7" i="18"/>
  <c r="R29" i="18"/>
  <c r="I8" i="18" s="1"/>
  <c r="I7" i="18"/>
  <c r="O7" i="18"/>
  <c r="R49" i="18"/>
  <c r="O8" i="18" s="1"/>
  <c r="H8" i="18"/>
  <c r="H7" i="18"/>
  <c r="M7" i="18"/>
  <c r="R42" i="18"/>
  <c r="M8" i="18" s="1"/>
  <c r="D55" i="18"/>
  <c r="F8" i="18"/>
  <c r="F7" i="18"/>
  <c r="R44" i="18"/>
  <c r="N8" i="18" s="1"/>
  <c r="N10" i="18" s="1"/>
  <c r="N7" i="18"/>
  <c r="N9" i="18" s="1"/>
  <c r="D39" i="18"/>
  <c r="R14" i="18"/>
  <c r="E8" i="18" s="1"/>
  <c r="E7" i="18"/>
  <c r="G8" i="18"/>
  <c r="G7" i="18"/>
  <c r="K7" i="18"/>
  <c r="K8" i="18"/>
  <c r="O7" i="17"/>
  <c r="R49" i="17"/>
  <c r="O8" i="17" s="1"/>
  <c r="R55" i="17"/>
  <c r="R37" i="17"/>
  <c r="K8" i="17" s="1"/>
  <c r="K7" i="17"/>
  <c r="R44" i="17"/>
  <c r="N8" i="17" s="1"/>
  <c r="N10" i="17" s="1"/>
  <c r="N7" i="17"/>
  <c r="N9" i="17" s="1"/>
  <c r="E53" i="17"/>
  <c r="E7" i="17"/>
  <c r="D39" i="17"/>
  <c r="R14" i="17"/>
  <c r="E8" i="17" s="1"/>
  <c r="G7" i="17"/>
  <c r="R22" i="17"/>
  <c r="G8" i="17" s="1"/>
  <c r="D8" i="17"/>
  <c r="C8" i="17" s="1"/>
  <c r="C10" i="17" s="1"/>
  <c r="L10" i="17"/>
  <c r="J8" i="17"/>
  <c r="J7" i="17"/>
  <c r="D7" i="18" l="1"/>
  <c r="D8" i="18"/>
  <c r="C8" i="18" s="1"/>
  <c r="C10" i="18" s="1"/>
  <c r="D56" i="18"/>
  <c r="R56" i="18" s="1"/>
  <c r="R39" i="18"/>
  <c r="R55" i="18"/>
  <c r="E53" i="18"/>
  <c r="Q10" i="17"/>
  <c r="D56" i="17"/>
  <c r="E39" i="17" s="1"/>
  <c r="R39" i="17"/>
  <c r="L10" i="18" l="1"/>
  <c r="Q10" i="18"/>
  <c r="C7" i="18"/>
  <c r="C9" i="18" s="1"/>
  <c r="L9" i="18"/>
  <c r="E55" i="18"/>
  <c r="Q9" i="18"/>
  <c r="E39" i="18"/>
  <c r="R56" i="17"/>
  <c r="E55" i="17"/>
  <c r="D7" i="17"/>
  <c r="C7" i="17" s="1"/>
  <c r="C9" i="17" l="1"/>
  <c r="L9" i="17"/>
  <c r="Q9" i="17"/>
  <c r="D41" i="13" l="1"/>
  <c r="G45" i="13" l="1"/>
  <c r="G46" i="13"/>
  <c r="G3" i="13"/>
  <c r="G50" i="13" l="1"/>
  <c r="G34" i="13"/>
  <c r="G35" i="13"/>
  <c r="D34" i="13" l="1"/>
  <c r="R34" i="13" s="1"/>
  <c r="G12" i="14" l="1"/>
  <c r="R3" i="13" s="1"/>
  <c r="G30" i="13" l="1"/>
  <c r="D30" i="13" s="1"/>
  <c r="Q3" i="13" l="1"/>
  <c r="G54" i="13"/>
  <c r="D54" i="13" s="1"/>
  <c r="G52" i="13"/>
  <c r="G51" i="13"/>
  <c r="G48" i="13"/>
  <c r="G47" i="13"/>
  <c r="G43" i="13"/>
  <c r="D43" i="13" s="1"/>
  <c r="G38" i="13"/>
  <c r="D38" i="13" s="1"/>
  <c r="G36" i="13"/>
  <c r="G33" i="13"/>
  <c r="G31" i="13"/>
  <c r="D31" i="13" s="1"/>
  <c r="G28" i="13"/>
  <c r="G27" i="13"/>
  <c r="G26" i="13"/>
  <c r="G24" i="13"/>
  <c r="G23" i="13"/>
  <c r="G21" i="13"/>
  <c r="G20" i="13"/>
  <c r="G16" i="13"/>
  <c r="G17" i="13"/>
  <c r="G18" i="13"/>
  <c r="G15" i="13"/>
  <c r="D15" i="13" s="1"/>
  <c r="Q2" i="13"/>
  <c r="G17" i="14"/>
  <c r="F17" i="14"/>
  <c r="F13" i="14"/>
  <c r="F14" i="14"/>
  <c r="F15" i="14"/>
  <c r="F16" i="14"/>
  <c r="F11" i="14" l="1"/>
  <c r="F10" i="14" s="1"/>
  <c r="H11" i="14"/>
  <c r="H10" i="14" s="1"/>
  <c r="I11" i="14"/>
  <c r="I10" i="14" s="1"/>
  <c r="J11" i="14"/>
  <c r="J10" i="14" s="1"/>
  <c r="L11" i="14"/>
  <c r="L10" i="14" s="1"/>
  <c r="M11" i="14"/>
  <c r="M10" i="14" s="1"/>
  <c r="N11" i="14"/>
  <c r="N10" i="14" s="1"/>
  <c r="Q12" i="14"/>
  <c r="P12" i="14" s="1"/>
  <c r="R12" i="14"/>
  <c r="S12" i="14"/>
  <c r="G13" i="14"/>
  <c r="R3" i="17" s="1"/>
  <c r="Q13" i="14"/>
  <c r="P13" i="14" s="1"/>
  <c r="R13" i="14"/>
  <c r="S13" i="14"/>
  <c r="G14" i="14"/>
  <c r="R3" i="18" s="1"/>
  <c r="Q14" i="14"/>
  <c r="P14" i="14" s="1"/>
  <c r="R14" i="14"/>
  <c r="S14" i="14"/>
  <c r="G15" i="14"/>
  <c r="Q15" i="14"/>
  <c r="R15" i="14"/>
  <c r="S15" i="14"/>
  <c r="G16" i="14"/>
  <c r="Q16" i="14"/>
  <c r="R16" i="14"/>
  <c r="S16" i="14"/>
  <c r="R11" i="14" l="1"/>
  <c r="R10" i="14" s="1"/>
  <c r="S11" i="14"/>
  <c r="S10" i="14" s="1"/>
  <c r="O15" i="14"/>
  <c r="O16" i="14"/>
  <c r="O14" i="14"/>
  <c r="Q11" i="14"/>
  <c r="Q10" i="14" s="1"/>
  <c r="P16" i="14"/>
  <c r="P15" i="14"/>
  <c r="O13" i="14"/>
  <c r="O12" i="14"/>
  <c r="O11" i="14" l="1"/>
  <c r="O10" i="14" s="1"/>
  <c r="D45" i="13"/>
  <c r="D48" i="13"/>
  <c r="D51" i="13"/>
  <c r="D17" i="13" l="1"/>
  <c r="D27" i="13" l="1"/>
  <c r="R27" i="13" s="1"/>
  <c r="D21" i="13"/>
  <c r="D20" i="13"/>
  <c r="D16" i="13"/>
  <c r="J44" i="13" l="1"/>
  <c r="D18" i="13"/>
  <c r="D28" i="13"/>
  <c r="R28" i="13" s="1"/>
  <c r="D26" i="13"/>
  <c r="R26" i="13" s="1"/>
  <c r="D52" i="13"/>
  <c r="D50" i="13"/>
  <c r="D35" i="13"/>
  <c r="D36" i="13"/>
  <c r="D33" i="13"/>
  <c r="D24" i="13"/>
  <c r="D23" i="13"/>
  <c r="D14" i="13" l="1"/>
  <c r="E7" i="13" s="1"/>
  <c r="R18" i="13"/>
  <c r="D25" i="13"/>
  <c r="H7" i="13" s="1"/>
  <c r="R25" i="13" l="1"/>
  <c r="H8" i="13" s="1"/>
  <c r="R48" i="13" l="1"/>
  <c r="D47" i="13" l="1"/>
  <c r="D46" i="13"/>
  <c r="R38" i="13"/>
  <c r="R16" i="13"/>
  <c r="R15" i="13"/>
  <c r="J14" i="13"/>
  <c r="J37" i="13"/>
  <c r="D44" i="13" l="1"/>
  <c r="N7" i="13" s="1"/>
  <c r="R35" i="13"/>
  <c r="D37" i="13"/>
  <c r="K7" i="13" s="1"/>
  <c r="R37" i="13" l="1"/>
  <c r="K8" i="13" s="1"/>
  <c r="J53" i="13" l="1"/>
  <c r="J32" i="13"/>
  <c r="J22" i="13"/>
  <c r="J42" i="13" l="1"/>
  <c r="R54" i="13" l="1"/>
  <c r="R21" i="13"/>
  <c r="R33" i="13"/>
  <c r="R24" i="13"/>
  <c r="R46" i="13"/>
  <c r="R47" i="13"/>
  <c r="R17" i="13"/>
  <c r="D53" i="13" l="1"/>
  <c r="P7" i="13" s="1"/>
  <c r="R23" i="13"/>
  <c r="D22" i="13"/>
  <c r="G7" i="13" s="1"/>
  <c r="R53" i="13" l="1"/>
  <c r="P8" i="13" s="1"/>
  <c r="R20" i="13"/>
  <c r="J19" i="13"/>
  <c r="R36" i="13"/>
  <c r="R31" i="13"/>
  <c r="R30" i="13"/>
  <c r="J29" i="13"/>
  <c r="R22" i="13"/>
  <c r="G8" i="13" s="1"/>
  <c r="R52" i="13"/>
  <c r="R51" i="13"/>
  <c r="R50" i="13"/>
  <c r="J49" i="13"/>
  <c r="R45" i="13"/>
  <c r="R43" i="13"/>
  <c r="R41" i="13"/>
  <c r="J40" i="13"/>
  <c r="J39" i="13" l="1"/>
  <c r="J55" i="13"/>
  <c r="D32" i="13"/>
  <c r="J7" i="13" s="1"/>
  <c r="D19" i="13"/>
  <c r="F7" i="13" s="1"/>
  <c r="D42" i="13"/>
  <c r="M7" i="13" s="1"/>
  <c r="D29" i="13"/>
  <c r="I7" i="13" s="1"/>
  <c r="R14" i="13"/>
  <c r="E8" i="13" s="1"/>
  <c r="D40" i="13"/>
  <c r="L7" i="13" s="1"/>
  <c r="D49" i="13"/>
  <c r="O7" i="13" s="1"/>
  <c r="D7" i="13" l="1"/>
  <c r="C7" i="13" s="1"/>
  <c r="D39" i="13"/>
  <c r="D55" i="13"/>
  <c r="J56" i="13"/>
  <c r="R40" i="13"/>
  <c r="L8" i="13" s="1"/>
  <c r="N9" i="13"/>
  <c r="R29" i="13"/>
  <c r="I8" i="13" s="1"/>
  <c r="R19" i="13"/>
  <c r="F8" i="13" s="1"/>
  <c r="R42" i="13"/>
  <c r="M8" i="13" s="1"/>
  <c r="R32" i="13"/>
  <c r="J8" i="13" s="1"/>
  <c r="R49" i="13"/>
  <c r="O8" i="13" s="1"/>
  <c r="R44" i="13"/>
  <c r="N8" i="13" s="1"/>
  <c r="D8" i="13" s="1"/>
  <c r="C8" i="13" s="1"/>
  <c r="E53" i="13" l="1"/>
  <c r="D56" i="13"/>
  <c r="E55" i="13" s="1"/>
  <c r="R55" i="13"/>
  <c r="R39" i="13"/>
  <c r="N10" i="13"/>
  <c r="C10" i="13" l="1"/>
  <c r="C9" i="13"/>
  <c r="E39" i="13"/>
  <c r="R56" i="13"/>
  <c r="L9" i="13"/>
  <c r="Q9" i="13"/>
  <c r="L10" i="13"/>
  <c r="Q10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win10</author>
  </authors>
  <commentList>
    <comment ref="F41" authorId="0" shapeId="0" xr:uid="{00000000-0006-0000-0200-000001000000}">
      <text>
        <r>
          <rPr>
            <b/>
            <sz val="12"/>
            <color indexed="81"/>
            <rFont val="돋움"/>
            <family val="3"/>
            <charset val="129"/>
          </rPr>
          <t>훈련시간</t>
        </r>
      </text>
    </comment>
    <comment ref="G41" authorId="0" shapeId="0" xr:uid="{00000000-0006-0000-0200-000002000000}">
      <text>
        <r>
          <rPr>
            <b/>
            <sz val="12"/>
            <color indexed="81"/>
            <rFont val="돋움"/>
            <family val="3"/>
            <charset val="129"/>
          </rPr>
          <t>참여율</t>
        </r>
        <r>
          <rPr>
            <b/>
            <sz val="12"/>
            <color indexed="81"/>
            <rFont val="Tahoma"/>
            <family val="2"/>
          </rPr>
          <t xml:space="preserve"> ( 50%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2"/>
            <color indexed="81"/>
            <rFont val="Tahoma"/>
            <family val="2"/>
          </rPr>
          <t>)</t>
        </r>
      </text>
    </comment>
    <comment ref="J59" authorId="0" shapeId="0" xr:uid="{00000000-0006-0000-0200-000003000000}">
      <text>
        <r>
          <rPr>
            <b/>
            <u/>
            <sz val="18"/>
            <color indexed="81"/>
            <rFont val="돋움"/>
            <family val="3"/>
            <charset val="129"/>
          </rPr>
          <t xml:space="preserve">
</t>
        </r>
        <r>
          <rPr>
            <b/>
            <sz val="18"/>
            <color indexed="81"/>
            <rFont val="돋움"/>
            <family val="3"/>
            <charset val="129"/>
          </rPr>
          <t>*</t>
        </r>
        <r>
          <rPr>
            <b/>
            <sz val="18"/>
            <color indexed="81"/>
            <rFont val="HY헤드라인M"/>
            <family val="1"/>
            <charset val="129"/>
          </rPr>
          <t xml:space="preserve"> </t>
        </r>
        <r>
          <rPr>
            <b/>
            <u/>
            <sz val="18"/>
            <color indexed="10"/>
            <rFont val="HY헤드라인M"/>
            <family val="1"/>
            <charset val="129"/>
          </rPr>
          <t>훈련비용 세부산출 내역 기준(예산조정내역표 작성 기준)</t>
        </r>
        <r>
          <rPr>
            <b/>
            <sz val="18"/>
            <color indexed="81"/>
            <rFont val="돋움"/>
            <family val="3"/>
            <charset val="129"/>
          </rPr>
          <t xml:space="preserve"> 참고하여 세부산출내역 상세 기재
- 엑셀의 노란색 부분만 작성 (그 외의 수식 수정 및 삭제 금지, 필요한 경우 세목 추가 가능)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win10</author>
  </authors>
  <commentList>
    <comment ref="F41" authorId="0" shapeId="0" xr:uid="{00000000-0006-0000-0300-000001000000}">
      <text>
        <r>
          <rPr>
            <b/>
            <sz val="12"/>
            <color indexed="81"/>
            <rFont val="돋움"/>
            <family val="3"/>
            <charset val="129"/>
          </rPr>
          <t>훈련시간</t>
        </r>
      </text>
    </comment>
    <comment ref="G41" authorId="0" shapeId="0" xr:uid="{00000000-0006-0000-0300-000002000000}">
      <text>
        <r>
          <rPr>
            <b/>
            <sz val="12"/>
            <color indexed="81"/>
            <rFont val="돋움"/>
            <family val="3"/>
            <charset val="129"/>
          </rPr>
          <t>참여율</t>
        </r>
        <r>
          <rPr>
            <b/>
            <sz val="12"/>
            <color indexed="81"/>
            <rFont val="Tahoma"/>
            <family val="2"/>
          </rPr>
          <t xml:space="preserve"> ( 50%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2"/>
            <color indexed="81"/>
            <rFont val="Tahoma"/>
            <family val="2"/>
          </rPr>
          <t>)</t>
        </r>
      </text>
    </comment>
    <comment ref="J59" authorId="0" shapeId="0" xr:uid="{00000000-0006-0000-0300-000003000000}">
      <text>
        <r>
          <rPr>
            <b/>
            <u/>
            <sz val="18"/>
            <color indexed="81"/>
            <rFont val="돋움"/>
            <family val="3"/>
            <charset val="129"/>
          </rPr>
          <t xml:space="preserve">
</t>
        </r>
        <r>
          <rPr>
            <b/>
            <sz val="18"/>
            <color indexed="81"/>
            <rFont val="돋움"/>
            <family val="3"/>
            <charset val="129"/>
          </rPr>
          <t>*</t>
        </r>
        <r>
          <rPr>
            <b/>
            <sz val="18"/>
            <color indexed="81"/>
            <rFont val="HY헤드라인M"/>
            <family val="1"/>
            <charset val="129"/>
          </rPr>
          <t xml:space="preserve"> </t>
        </r>
        <r>
          <rPr>
            <b/>
            <u/>
            <sz val="18"/>
            <color indexed="10"/>
            <rFont val="HY헤드라인M"/>
            <family val="1"/>
            <charset val="129"/>
          </rPr>
          <t>훈련비용 세부산출 내역 기준(예산조정내역표 작성 기준)</t>
        </r>
        <r>
          <rPr>
            <b/>
            <sz val="18"/>
            <color indexed="81"/>
            <rFont val="돋움"/>
            <family val="3"/>
            <charset val="129"/>
          </rPr>
          <t xml:space="preserve"> 참고하여 세부산출내역 상세 기재
- 엑셀의 노란색 부분만 작성 (그 외의 수식 수정 및 삭제 금지, 필요한 경우 세목 추가 가능)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win10</author>
  </authors>
  <commentList>
    <comment ref="F41" authorId="0" shapeId="0" xr:uid="{00000000-0006-0000-0400-000001000000}">
      <text>
        <r>
          <rPr>
            <b/>
            <sz val="12"/>
            <color indexed="81"/>
            <rFont val="돋움"/>
            <family val="3"/>
            <charset val="129"/>
          </rPr>
          <t>훈련시간</t>
        </r>
      </text>
    </comment>
    <comment ref="G41" authorId="0" shapeId="0" xr:uid="{00000000-0006-0000-0400-000002000000}">
      <text>
        <r>
          <rPr>
            <b/>
            <sz val="12"/>
            <color indexed="81"/>
            <rFont val="돋움"/>
            <family val="3"/>
            <charset val="129"/>
          </rPr>
          <t>참여율</t>
        </r>
        <r>
          <rPr>
            <b/>
            <sz val="12"/>
            <color indexed="81"/>
            <rFont val="Tahoma"/>
            <family val="2"/>
          </rPr>
          <t xml:space="preserve"> ( 50%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2"/>
            <color indexed="81"/>
            <rFont val="Tahoma"/>
            <family val="2"/>
          </rPr>
          <t>)</t>
        </r>
      </text>
    </comment>
    <comment ref="J59" authorId="0" shapeId="0" xr:uid="{00000000-0006-0000-0400-000003000000}">
      <text>
        <r>
          <rPr>
            <b/>
            <u/>
            <sz val="18"/>
            <color indexed="81"/>
            <rFont val="돋움"/>
            <family val="3"/>
            <charset val="129"/>
          </rPr>
          <t xml:space="preserve">
</t>
        </r>
        <r>
          <rPr>
            <b/>
            <sz val="18"/>
            <color indexed="81"/>
            <rFont val="돋움"/>
            <family val="3"/>
            <charset val="129"/>
          </rPr>
          <t>*</t>
        </r>
        <r>
          <rPr>
            <b/>
            <sz val="18"/>
            <color indexed="81"/>
            <rFont val="HY헤드라인M"/>
            <family val="1"/>
            <charset val="129"/>
          </rPr>
          <t xml:space="preserve"> </t>
        </r>
        <r>
          <rPr>
            <b/>
            <u/>
            <sz val="18"/>
            <color indexed="10"/>
            <rFont val="HY헤드라인M"/>
            <family val="1"/>
            <charset val="129"/>
          </rPr>
          <t>훈련비용 세부산출 내역 기준(예산조정내역표 작성 기준)</t>
        </r>
        <r>
          <rPr>
            <b/>
            <sz val="18"/>
            <color indexed="81"/>
            <rFont val="돋움"/>
            <family val="3"/>
            <charset val="129"/>
          </rPr>
          <t xml:space="preserve"> 참고하여 세부산출내역 상세 기재
- 엑셀의 노란색 부분만 작성 (그 외의 수식 수정 및 삭제 금지, 필요한 경우 세목 추가 가능)
</t>
        </r>
      </text>
    </comment>
  </commentList>
</comments>
</file>

<file path=xl/sharedStrings.xml><?xml version="1.0" encoding="utf-8"?>
<sst xmlns="http://schemas.openxmlformats.org/spreadsheetml/2006/main" count="370" uniqueCount="124">
  <si>
    <t>세목</t>
    <phoneticPr fontId="2" type="noConversion"/>
  </si>
  <si>
    <t>소계</t>
    <phoneticPr fontId="2" type="noConversion"/>
  </si>
  <si>
    <t>세부산출내역</t>
    <phoneticPr fontId="2" type="noConversion"/>
  </si>
  <si>
    <t>금액(원)</t>
    <phoneticPr fontId="2" type="noConversion"/>
  </si>
  <si>
    <t>신청내역(A)</t>
    <phoneticPr fontId="2" type="noConversion"/>
  </si>
  <si>
    <t>조정내역(B)</t>
    <phoneticPr fontId="2" type="noConversion"/>
  </si>
  <si>
    <t>[심사위원]</t>
  </si>
  <si>
    <t>(서명)</t>
  </si>
  <si>
    <t>구분</t>
    <phoneticPr fontId="2" type="noConversion"/>
  </si>
  <si>
    <t>신청금액</t>
    <phoneticPr fontId="2" type="noConversion"/>
  </si>
  <si>
    <t>조정사유</t>
    <phoneticPr fontId="2" type="noConversion"/>
  </si>
  <si>
    <t>(단위 : 원)</t>
  </si>
  <si>
    <t>회차</t>
    <phoneticPr fontId="2" type="noConversion"/>
  </si>
  <si>
    <t>정원</t>
    <phoneticPr fontId="2" type="noConversion"/>
  </si>
  <si>
    <t>시간</t>
    <phoneticPr fontId="2" type="noConversion"/>
  </si>
  <si>
    <t>실습재료비</t>
    <phoneticPr fontId="2" type="noConversion"/>
  </si>
  <si>
    <r>
      <rPr>
        <b/>
        <sz val="17"/>
        <color theme="1"/>
        <rFont val="맑은 고딕"/>
        <family val="3"/>
        <charset val="129"/>
      </rPr>
      <t>1.</t>
    </r>
    <r>
      <rPr>
        <b/>
        <sz val="17"/>
        <color theme="1"/>
        <rFont val="맑은 고딕"/>
        <family val="3"/>
        <charset val="129"/>
        <scheme val="minor"/>
      </rPr>
      <t xml:space="preserve"> 엑셀의 노란색 부분만 작성 (그 외의 부분 수정 금지) </t>
    </r>
    <phoneticPr fontId="2" type="noConversion"/>
  </si>
  <si>
    <r>
      <rPr>
        <b/>
        <sz val="17"/>
        <color theme="1"/>
        <rFont val="맑은 고딕"/>
        <family val="3"/>
        <charset val="129"/>
      </rPr>
      <t>2.</t>
    </r>
    <r>
      <rPr>
        <b/>
        <sz val="17"/>
        <color theme="1"/>
        <rFont val="맑은 고딕"/>
        <family val="3"/>
        <charset val="129"/>
        <scheme val="minor"/>
      </rPr>
      <t xml:space="preserve"> 사전 제출한 계획서와 동일하게 작성 (임의 변경 시 귀책 사유는 해당 기관에 있음) </t>
    </r>
    <phoneticPr fontId="2" type="noConversion"/>
  </si>
  <si>
    <t>항목</t>
    <phoneticPr fontId="2" type="noConversion"/>
  </si>
  <si>
    <t>기 관 명</t>
    <phoneticPr fontId="2" type="noConversion"/>
  </si>
  <si>
    <t>과 정 명</t>
    <phoneticPr fontId="2" type="noConversion"/>
  </si>
  <si>
    <t>단가(원)</t>
    <phoneticPr fontId="2" type="noConversion"/>
  </si>
  <si>
    <t>* 세부산출내역에는 '숙식비' 및 '훈련수당' 미포함임</t>
    <phoneticPr fontId="2" type="noConversion"/>
  </si>
  <si>
    <t>조정후금액(원)
(A-B)</t>
    <phoneticPr fontId="2" type="noConversion"/>
  </si>
  <si>
    <t>조정후금액</t>
    <phoneticPr fontId="2" type="noConversion"/>
  </si>
  <si>
    <r>
      <t>세부조정내역</t>
    </r>
    <r>
      <rPr>
        <sz val="11"/>
        <color theme="1"/>
        <rFont val="맑은 고딕"/>
        <family val="3"/>
        <charset val="129"/>
        <scheme val="minor"/>
      </rPr>
      <t>(구체적으로 기재)</t>
    </r>
    <phoneticPr fontId="2" type="noConversion"/>
  </si>
  <si>
    <t>(단위 : 원)</t>
    <phoneticPr fontId="2" type="noConversion"/>
  </si>
  <si>
    <t>훈
련
시
간</t>
    <phoneticPr fontId="2" type="noConversion"/>
  </si>
  <si>
    <t>정부지원금 조정금액</t>
    <phoneticPr fontId="2" type="noConversion"/>
  </si>
  <si>
    <r>
      <t>훈련비용 합계</t>
    </r>
    <r>
      <rPr>
        <b/>
        <sz val="10"/>
        <color rgb="FF000000"/>
        <rFont val="한양중고딕"/>
        <family val="3"/>
        <charset val="129"/>
      </rPr>
      <t>(D) (</t>
    </r>
    <r>
      <rPr>
        <b/>
        <sz val="10"/>
        <color rgb="FF000000"/>
        <rFont val="맑은 고딕"/>
        <family val="3"/>
        <charset val="129"/>
        <scheme val="minor"/>
      </rPr>
      <t xml:space="preserve">직종별 훈련단가 </t>
    </r>
    <r>
      <rPr>
        <b/>
        <sz val="10"/>
        <color rgb="FF000000"/>
        <rFont val="한양중고딕"/>
        <family val="3"/>
        <charset val="129"/>
      </rPr>
      <t xml:space="preserve">: </t>
    </r>
    <r>
      <rPr>
        <b/>
        <sz val="10"/>
        <color rgb="FF000000"/>
        <rFont val="맑은 고딕"/>
        <family val="3"/>
        <charset val="129"/>
        <scheme val="minor"/>
      </rPr>
      <t>조정 후</t>
    </r>
    <r>
      <rPr>
        <b/>
        <sz val="10"/>
        <color rgb="FF000000"/>
        <rFont val="한양중고딕"/>
        <family val="3"/>
        <charset val="129"/>
      </rPr>
      <t>)</t>
    </r>
  </si>
  <si>
    <t>D=A+B+C</t>
  </si>
  <si>
    <t>정부지원금</t>
  </si>
  <si>
    <t>비고</t>
  </si>
  <si>
    <t>훈련비</t>
    <phoneticPr fontId="2" type="noConversion"/>
  </si>
  <si>
    <t>숙식비</t>
    <phoneticPr fontId="2" type="noConversion"/>
  </si>
  <si>
    <t xml:space="preserve">  </t>
  </si>
  <si>
    <t>소계</t>
  </si>
  <si>
    <t>(인)</t>
    <phoneticPr fontId="2" type="noConversion"/>
  </si>
  <si>
    <t>소속:</t>
    <phoneticPr fontId="2" type="noConversion"/>
  </si>
  <si>
    <t>훈련과정명</t>
    <phoneticPr fontId="2" type="noConversion"/>
  </si>
  <si>
    <t>신청(제츨) 금액</t>
    <phoneticPr fontId="2" type="noConversion"/>
  </si>
  <si>
    <r>
      <t>훈련비용 합계</t>
    </r>
    <r>
      <rPr>
        <b/>
        <sz val="10"/>
        <color rgb="FF000000"/>
        <rFont val="한양중고딕"/>
        <family val="3"/>
        <charset val="129"/>
      </rPr>
      <t>(D) (</t>
    </r>
    <r>
      <rPr>
        <b/>
        <sz val="10"/>
        <color rgb="FF000000"/>
        <rFont val="맑은 고딕"/>
        <family val="3"/>
        <charset val="129"/>
        <scheme val="minor"/>
      </rPr>
      <t>직종별 신청단가</t>
    </r>
    <r>
      <rPr>
        <b/>
        <sz val="10"/>
        <color rgb="FF000000"/>
        <rFont val="한양중고딕"/>
        <family val="3"/>
        <charset val="129"/>
      </rPr>
      <t>)</t>
    </r>
    <phoneticPr fontId="2" type="noConversion"/>
  </si>
  <si>
    <t>훈련단가</t>
    <phoneticPr fontId="2" type="noConversion"/>
  </si>
  <si>
    <t>훈련비용
(D)</t>
    <phoneticPr fontId="2" type="noConversion"/>
  </si>
  <si>
    <t>훈련비
(A)</t>
    <phoneticPr fontId="2" type="noConversion"/>
  </si>
  <si>
    <t>숙식비
(B)</t>
    <phoneticPr fontId="2" type="noConversion"/>
  </si>
  <si>
    <t>최종 조정 후 금액</t>
    <phoneticPr fontId="2" type="noConversion"/>
  </si>
  <si>
    <t>훈련비 금액
(A)</t>
    <phoneticPr fontId="2" type="noConversion"/>
  </si>
  <si>
    <t>홍보비</t>
    <phoneticPr fontId="2" type="noConversion"/>
  </si>
  <si>
    <t>강사료</t>
    <phoneticPr fontId="2" type="noConversion"/>
  </si>
  <si>
    <t>제세공과금</t>
    <phoneticPr fontId="2" type="noConversion"/>
  </si>
  <si>
    <t>실습비</t>
    <phoneticPr fontId="2" type="noConversion"/>
  </si>
  <si>
    <t>시설비</t>
    <phoneticPr fontId="2" type="noConversion"/>
  </si>
  <si>
    <t>장비비</t>
    <phoneticPr fontId="2" type="noConversion"/>
  </si>
  <si>
    <t>교재비</t>
    <phoneticPr fontId="2" type="noConversion"/>
  </si>
  <si>
    <t>회의비</t>
    <phoneticPr fontId="2" type="noConversion"/>
  </si>
  <si>
    <t>기타</t>
    <phoneticPr fontId="2" type="noConversion"/>
  </si>
  <si>
    <t>전기료</t>
    <phoneticPr fontId="2" type="noConversion"/>
  </si>
  <si>
    <t>상하수도료</t>
    <phoneticPr fontId="2" type="noConversion"/>
  </si>
  <si>
    <t>현장실습비</t>
    <phoneticPr fontId="2" type="noConversion"/>
  </si>
  <si>
    <t>시설임차비</t>
    <phoneticPr fontId="2" type="noConversion"/>
  </si>
  <si>
    <t>시설감가상각비</t>
    <phoneticPr fontId="2" type="noConversion"/>
  </si>
  <si>
    <t>교재구입비</t>
    <phoneticPr fontId="2" type="noConversion"/>
  </si>
  <si>
    <t>교재인쇄비</t>
    <phoneticPr fontId="2" type="noConversion"/>
  </si>
  <si>
    <t xml:space="preserve">○ 기관명 : </t>
    <phoneticPr fontId="2" type="noConversion"/>
  </si>
  <si>
    <t>직접비</t>
    <phoneticPr fontId="2" type="noConversion"/>
  </si>
  <si>
    <t>계</t>
    <phoneticPr fontId="2" type="noConversion"/>
  </si>
  <si>
    <t>수량(개,인원,시간)</t>
    <phoneticPr fontId="2" type="noConversion"/>
  </si>
  <si>
    <t>교재비</t>
    <phoneticPr fontId="2" type="noConversion"/>
  </si>
  <si>
    <t>실습비</t>
    <phoneticPr fontId="2" type="noConversion"/>
  </si>
  <si>
    <t>재해보험료</t>
    <phoneticPr fontId="2" type="noConversion"/>
  </si>
  <si>
    <t>간접비</t>
    <phoneticPr fontId="2" type="noConversion"/>
  </si>
  <si>
    <t>운영지원비</t>
    <phoneticPr fontId="2" type="noConversion"/>
  </si>
  <si>
    <t>기타간접비용</t>
    <phoneticPr fontId="2" type="noConversion"/>
  </si>
  <si>
    <t>외부강사료(특강)</t>
    <phoneticPr fontId="2" type="noConversion"/>
  </si>
  <si>
    <t>훈련구분</t>
    <phoneticPr fontId="2" type="noConversion"/>
  </si>
  <si>
    <t>출장비</t>
    <phoneticPr fontId="2" type="noConversion"/>
  </si>
  <si>
    <t>기준단가 대비</t>
  </si>
  <si>
    <t>기준단가 대비</t>
    <phoneticPr fontId="2" type="noConversion"/>
  </si>
  <si>
    <t>훈련비용(100%) 합계</t>
    <phoneticPr fontId="2" type="noConversion"/>
  </si>
  <si>
    <t>사무용품비</t>
    <phoneticPr fontId="2" type="noConversion"/>
  </si>
  <si>
    <t>직접비(65%이상) 계</t>
  </si>
  <si>
    <t>과정번호</t>
    <phoneticPr fontId="2" type="noConversion"/>
  </si>
  <si>
    <t>훈련장비감가상각비</t>
    <phoneticPr fontId="2" type="noConversion"/>
  </si>
  <si>
    <t>훈련장비유지보수비</t>
    <phoneticPr fontId="2" type="noConversion"/>
  </si>
  <si>
    <t>훈련장비 렌탈</t>
    <phoneticPr fontId="2" type="noConversion"/>
  </si>
  <si>
    <t>과정운영
보조인력비</t>
    <phoneticPr fontId="2" type="noConversion"/>
  </si>
  <si>
    <t>과정운영 보조인력 인건비</t>
    <phoneticPr fontId="2" type="noConversion"/>
  </si>
  <si>
    <t>기타</t>
    <phoneticPr fontId="2" type="noConversion"/>
  </si>
  <si>
    <t>피복비</t>
    <phoneticPr fontId="2" type="noConversion"/>
  </si>
  <si>
    <t>문구비</t>
    <phoneticPr fontId="2" type="noConversion"/>
  </si>
  <si>
    <t>그 밖의
훈련비용</t>
    <phoneticPr fontId="2" type="noConversion"/>
  </si>
  <si>
    <t>소계</t>
    <phoneticPr fontId="2" type="noConversion"/>
  </si>
  <si>
    <t>과정운영 보조인력비</t>
    <phoneticPr fontId="2" type="noConversion"/>
  </si>
  <si>
    <t>강사여비</t>
    <phoneticPr fontId="2" type="noConversion"/>
  </si>
  <si>
    <t>간접비의 10% 이내</t>
    <phoneticPr fontId="2" type="noConversion"/>
  </si>
  <si>
    <t>홍보비 (직접비 10% 이내)</t>
    <phoneticPr fontId="2" type="noConversion"/>
  </si>
  <si>
    <t>간접비(35%미만) 계</t>
    <phoneticPr fontId="2" type="noConversion"/>
  </si>
  <si>
    <t>훈련인원 * 인당보험료</t>
    <phoneticPr fontId="2" type="noConversion"/>
  </si>
  <si>
    <t>재해보험료(훈련생 보호 보험비)</t>
    <phoneticPr fontId="2" type="noConversion"/>
  </si>
  <si>
    <t>총계</t>
  </si>
  <si>
    <t xml:space="preserve">성명 : </t>
    <phoneticPr fontId="2" type="noConversion"/>
  </si>
  <si>
    <t>기관명
기입</t>
    <phoneticPr fontId="2" type="noConversion"/>
  </si>
  <si>
    <t>수당 등
(C )</t>
    <phoneticPr fontId="2" type="noConversion"/>
  </si>
  <si>
    <t>수당 또는
임금
(C )</t>
    <phoneticPr fontId="2" type="noConversion"/>
  </si>
  <si>
    <t>수당</t>
    <phoneticPr fontId="2" type="noConversion"/>
  </si>
  <si>
    <r>
      <t xml:space="preserve">훈련
인원
</t>
    </r>
    <r>
      <rPr>
        <b/>
        <sz val="10"/>
        <color rgb="FF000000"/>
        <rFont val="한양중고딕"/>
        <family val="3"/>
        <charset val="129"/>
      </rPr>
      <t>(</t>
    </r>
    <r>
      <rPr>
        <b/>
        <sz val="10"/>
        <color rgb="FF000000"/>
        <rFont val="맑은 고딕"/>
        <family val="3"/>
        <charset val="129"/>
        <scheme val="minor"/>
      </rPr>
      <t>연인원</t>
    </r>
    <r>
      <rPr>
        <b/>
        <sz val="10"/>
        <color rgb="FF000000"/>
        <rFont val="한양중고딕"/>
        <family val="3"/>
        <charset val="129"/>
      </rPr>
      <t>)</t>
    </r>
    <phoneticPr fontId="2" type="noConversion"/>
  </si>
  <si>
    <t>기준단가
(사업주 훈련 등)</t>
    <phoneticPr fontId="2" type="noConversion"/>
  </si>
  <si>
    <t>기관명</t>
    <phoneticPr fontId="2" type="noConversion"/>
  </si>
  <si>
    <t>4. (총괄)조정내역표 활용, 훈련과정별로 시트를 구분(시트명 : 과정명)하여 저장</t>
    <phoneticPr fontId="2" type="noConversion"/>
  </si>
  <si>
    <t>소프트웨어 렌탈</t>
    <phoneticPr fontId="2" type="noConversion"/>
  </si>
  <si>
    <t>내부강사료 'A'</t>
    <phoneticPr fontId="2" type="noConversion"/>
  </si>
  <si>
    <t>내부강사료 'B'</t>
    <phoneticPr fontId="2" type="noConversion"/>
  </si>
  <si>
    <t>월평균인건비 * 훈련시간/160 * 참여율 * 회차</t>
    <phoneticPr fontId="2" type="noConversion"/>
  </si>
  <si>
    <t>그 밖의 훈련비용</t>
  </si>
  <si>
    <t>세부산출내역(상세기재)</t>
  </si>
  <si>
    <t>검토의견</t>
    <phoneticPr fontId="2" type="noConversion"/>
  </si>
  <si>
    <t>기준/조정단가</t>
    <phoneticPr fontId="2" type="noConversion"/>
  </si>
  <si>
    <t>작성 시 주의 사항</t>
    <phoneticPr fontId="2" type="noConversion"/>
  </si>
  <si>
    <r>
      <rPr>
        <b/>
        <sz val="17"/>
        <color theme="1"/>
        <rFont val="맑은 고딕"/>
        <family val="3"/>
        <charset val="129"/>
      </rPr>
      <t>3.</t>
    </r>
    <r>
      <rPr>
        <b/>
        <sz val="17"/>
        <color theme="1"/>
        <rFont val="맑은 고딕"/>
        <family val="3"/>
        <charset val="129"/>
        <scheme val="minor"/>
      </rPr>
      <t xml:space="preserve"> 파일명은 "기관명_ 2025 제주지역 산업구조변화대응 등 특화훈련 예산조정내역표"로 저장</t>
    </r>
    <phoneticPr fontId="2" type="noConversion"/>
  </si>
  <si>
    <t>2025년 "제주지역 산업구조변화대응 등 특화훈련" 훈련비용 조정내역표</t>
    <phoneticPr fontId="2" type="noConversion"/>
  </si>
  <si>
    <t>2025년도 제주지역 산업구조변화대응 등 특화훈련 훈련과정 훈련비 단가 심사 세부내역(양식)</t>
    <phoneticPr fontId="2" type="noConversion"/>
  </si>
  <si>
    <t>훈련비 지원단가 초과 시 작성</t>
    <phoneticPr fontId="2" type="noConversion"/>
  </si>
  <si>
    <t>5. 훈련비 지원단가 초과 시 작성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</si>
</sst>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#,###"/>
    <numFmt numFmtId="177" formatCode="0_);[Red]\(0\)"/>
    <numFmt numFmtId="178" formatCode="\(General\)"/>
    <numFmt numFmtId="179" formatCode="#,##0&quot;원&quot;"/>
    <numFmt numFmtId="180" formatCode="#,##0&quot;시간&quot;"/>
    <numFmt numFmtId="181" formatCode="#,##0&quot;회&quot;"/>
    <numFmt numFmtId="182" formatCode="#,##0&quot;개&quot;"/>
    <numFmt numFmtId="183" formatCode="#,##0&quot;부&quot;"/>
    <numFmt numFmtId="184" formatCode="#,##0&quot;개/식&quot;"/>
    <numFmt numFmtId="185" formatCode="#,##0&quot;일&quot;"/>
    <numFmt numFmtId="186" formatCode="#,##0&quot;명&quot;"/>
    <numFmt numFmtId="187" formatCode="_-* #,##0_-;\-* #,##0_-;_-* &quot;-&quot;??_-;_-@_-"/>
    <numFmt numFmtId="188" formatCode="&quot;(&quot;0%&quot;)&quot;"/>
    <numFmt numFmtId="189" formatCode="&quot;10% &gt; (&quot;0.00%&quot;)&quot;"/>
    <numFmt numFmtId="190" formatCode="#,##0&quot;회/식&quot;"/>
  </numFmts>
  <fonts count="4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7"/>
      <color theme="1"/>
      <name val="맑은 고딕"/>
      <family val="3"/>
      <charset val="129"/>
      <scheme val="minor"/>
    </font>
    <font>
      <b/>
      <sz val="17"/>
      <color theme="1"/>
      <name val="맑은 고딕"/>
      <family val="3"/>
      <charset val="129"/>
    </font>
    <font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0"/>
      <color rgb="FF000000"/>
      <name val="한양중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color rgb="FF000000"/>
      <name val="한양중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name val="한양중고딕"/>
      <family val="3"/>
      <charset val="129"/>
    </font>
    <font>
      <sz val="11"/>
      <color theme="1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b/>
      <sz val="18"/>
      <color theme="1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i/>
      <sz val="11"/>
      <color theme="1"/>
      <name val="맑은 고딕"/>
      <family val="3"/>
      <charset val="129"/>
      <scheme val="minor"/>
    </font>
    <font>
      <b/>
      <u/>
      <sz val="24"/>
      <color theme="1"/>
      <name val="맑은 고딕"/>
      <family val="3"/>
      <charset val="129"/>
      <scheme val="minor"/>
    </font>
    <font>
      <sz val="11"/>
      <color theme="8" tint="-0.249977111117893"/>
      <name val="맑은 고딕"/>
      <family val="3"/>
      <charset val="129"/>
      <scheme val="minor"/>
    </font>
    <font>
      <b/>
      <sz val="18"/>
      <color indexed="81"/>
      <name val="돋움"/>
      <family val="3"/>
      <charset val="129"/>
    </font>
    <font>
      <b/>
      <u/>
      <sz val="18"/>
      <color indexed="81"/>
      <name val="돋움"/>
      <family val="3"/>
      <charset val="129"/>
    </font>
    <font>
      <b/>
      <u/>
      <sz val="18"/>
      <color indexed="10"/>
      <name val="HY헤드라인M"/>
      <family val="1"/>
      <charset val="129"/>
    </font>
    <font>
      <sz val="15"/>
      <color rgb="FF000000"/>
      <name val="Calibri"/>
      <family val="2"/>
    </font>
    <font>
      <b/>
      <sz val="18"/>
      <color indexed="81"/>
      <name val="HY헤드라인M"/>
      <family val="1"/>
      <charset val="129"/>
    </font>
    <font>
      <b/>
      <sz val="12"/>
      <color indexed="81"/>
      <name val="돋움"/>
      <family val="3"/>
      <charset val="129"/>
    </font>
    <font>
      <b/>
      <sz val="12"/>
      <color indexed="81"/>
      <name val="Tahoma"/>
      <family val="2"/>
    </font>
    <font>
      <sz val="15"/>
      <color rgb="FF000000"/>
      <name val="맑은 고딕"/>
      <family val="3"/>
      <charset val="129"/>
      <scheme val="minor"/>
    </font>
    <font>
      <u/>
      <sz val="11"/>
      <color theme="1"/>
      <name val="맑은 고딕"/>
      <family val="3"/>
      <charset val="129"/>
      <scheme val="minor"/>
    </font>
    <font>
      <b/>
      <u/>
      <sz val="17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uble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medium">
        <color indexed="64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double">
        <color rgb="FF000000"/>
      </bottom>
      <diagonal/>
    </border>
    <border>
      <left style="thin">
        <color indexed="64"/>
      </left>
      <right style="dotted">
        <color rgb="FF000000"/>
      </right>
      <top style="thin">
        <color rgb="FF000000"/>
      </top>
      <bottom/>
      <diagonal/>
    </border>
    <border>
      <left style="thin">
        <color indexed="64"/>
      </left>
      <right style="dotted">
        <color rgb="FF000000"/>
      </right>
      <top/>
      <bottom/>
      <diagonal/>
    </border>
    <border>
      <left style="thin">
        <color indexed="64"/>
      </left>
      <right style="dotted">
        <color rgb="FF000000"/>
      </right>
      <top/>
      <bottom style="double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0" fillId="0" borderId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433">
    <xf numFmtId="0" fontId="0" fillId="0" borderId="0" xfId="0">
      <alignment vertical="center"/>
    </xf>
    <xf numFmtId="0" fontId="0" fillId="0" borderId="0" xfId="0" applyProtection="1">
      <alignment vertical="center"/>
    </xf>
    <xf numFmtId="41" fontId="0" fillId="0" borderId="0" xfId="1" applyFont="1" applyProtection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5" fillId="0" borderId="0" xfId="0" applyFont="1" applyAlignment="1" applyProtection="1">
      <alignment horizontal="centerContinuous" vertical="center"/>
    </xf>
    <xf numFmtId="41" fontId="5" fillId="0" borderId="0" xfId="1" applyFont="1" applyAlignment="1" applyProtection="1">
      <alignment horizontal="centerContinuous" vertical="center"/>
    </xf>
    <xf numFmtId="0" fontId="6" fillId="0" borderId="0" xfId="0" applyFont="1" applyProtection="1">
      <alignment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right" vertical="center"/>
    </xf>
    <xf numFmtId="0" fontId="6" fillId="0" borderId="0" xfId="0" applyFont="1" applyBorder="1" applyProtection="1">
      <alignment vertical="center"/>
    </xf>
    <xf numFmtId="0" fontId="7" fillId="3" borderId="4" xfId="0" applyFont="1" applyFill="1" applyBorder="1" applyAlignment="1" applyProtection="1">
      <alignment horizontal="center" vertical="center" shrinkToFit="1"/>
    </xf>
    <xf numFmtId="41" fontId="6" fillId="0" borderId="4" xfId="1" applyFont="1" applyBorder="1" applyAlignment="1" applyProtection="1">
      <alignment horizontal="center" vertical="center" shrinkToFit="1"/>
    </xf>
    <xf numFmtId="0" fontId="6" fillId="0" borderId="11" xfId="0" applyFont="1" applyBorder="1" applyProtection="1">
      <alignment vertical="center"/>
    </xf>
    <xf numFmtId="41" fontId="6" fillId="0" borderId="11" xfId="1" applyFont="1" applyBorder="1" applyProtection="1">
      <alignment vertical="center"/>
    </xf>
    <xf numFmtId="0" fontId="6" fillId="0" borderId="11" xfId="0" applyFont="1" applyBorder="1" applyAlignment="1" applyProtection="1">
      <alignment horizontal="right"/>
    </xf>
    <xf numFmtId="41" fontId="7" fillId="3" borderId="2" xfId="1" applyFont="1" applyFill="1" applyBorder="1" applyAlignment="1" applyProtection="1">
      <alignment horizontal="centerContinuous" vertical="center"/>
    </xf>
    <xf numFmtId="0" fontId="7" fillId="3" borderId="9" xfId="0" applyFont="1" applyFill="1" applyBorder="1" applyAlignment="1" applyProtection="1">
      <alignment horizontal="centerContinuous" vertical="center"/>
    </xf>
    <xf numFmtId="0" fontId="7" fillId="3" borderId="2" xfId="0" applyFont="1" applyFill="1" applyBorder="1" applyAlignment="1" applyProtection="1">
      <alignment horizontal="centerContinuous" vertical="center"/>
    </xf>
    <xf numFmtId="41" fontId="7" fillId="3" borderId="9" xfId="1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Continuous" vertical="center"/>
    </xf>
    <xf numFmtId="0" fontId="7" fillId="3" borderId="10" xfId="0" applyFont="1" applyFill="1" applyBorder="1" applyAlignment="1" applyProtection="1">
      <alignment horizontal="centerContinuous" vertical="center"/>
    </xf>
    <xf numFmtId="0" fontId="7" fillId="3" borderId="4" xfId="0" applyFont="1" applyFill="1" applyBorder="1" applyAlignment="1" applyProtection="1">
      <alignment horizontal="center" vertical="center"/>
    </xf>
    <xf numFmtId="41" fontId="7" fillId="0" borderId="4" xfId="1" applyFont="1" applyFill="1" applyBorder="1" applyProtection="1">
      <alignment vertical="center"/>
    </xf>
    <xf numFmtId="41" fontId="6" fillId="0" borderId="4" xfId="1" applyFont="1" applyFill="1" applyBorder="1" applyProtection="1">
      <alignment vertical="center"/>
    </xf>
    <xf numFmtId="41" fontId="6" fillId="0" borderId="4" xfId="0" applyNumberFormat="1" applyFont="1" applyBorder="1" applyProtection="1">
      <alignment vertical="center"/>
    </xf>
    <xf numFmtId="0" fontId="6" fillId="0" borderId="0" xfId="0" applyFont="1" applyFill="1" applyProtection="1">
      <alignment vertic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10" fillId="0" borderId="0" xfId="0" applyFont="1" applyFill="1" applyBorder="1" applyAlignment="1" applyProtection="1">
      <alignment horizontal="justify" vertical="center" wrapText="1"/>
    </xf>
    <xf numFmtId="0" fontId="10" fillId="0" borderId="0" xfId="0" applyFont="1" applyBorder="1" applyAlignment="1" applyProtection="1">
      <alignment horizontal="justify" vertical="center" wrapText="1"/>
    </xf>
    <xf numFmtId="0" fontId="9" fillId="0" borderId="0" xfId="0" applyFont="1" applyBorder="1" applyAlignment="1" applyProtection="1">
      <alignment horizontal="justify" vertical="center" wrapText="1"/>
    </xf>
    <xf numFmtId="41" fontId="19" fillId="0" borderId="35" xfId="1" applyFont="1" applyFill="1" applyBorder="1" applyAlignment="1">
      <alignment horizontal="right" vertical="center" wrapText="1"/>
    </xf>
    <xf numFmtId="41" fontId="0" fillId="0" borderId="0" xfId="0" applyNumberFormat="1">
      <alignment vertical="center"/>
    </xf>
    <xf numFmtId="41" fontId="19" fillId="0" borderId="58" xfId="1" applyFont="1" applyFill="1" applyBorder="1" applyAlignment="1">
      <alignment horizontal="right" vertical="center" wrapText="1"/>
    </xf>
    <xf numFmtId="41" fontId="19" fillId="0" borderId="29" xfId="1" applyFont="1" applyFill="1" applyBorder="1" applyAlignment="1">
      <alignment horizontal="right" vertical="center" wrapText="1"/>
    </xf>
    <xf numFmtId="41" fontId="19" fillId="0" borderId="59" xfId="1" applyFont="1" applyFill="1" applyBorder="1" applyAlignment="1">
      <alignment horizontal="right" vertical="center" wrapText="1"/>
    </xf>
    <xf numFmtId="41" fontId="17" fillId="0" borderId="60" xfId="1" applyFont="1" applyFill="1" applyBorder="1" applyAlignment="1">
      <alignment horizontal="center" vertical="center" wrapText="1"/>
    </xf>
    <xf numFmtId="41" fontId="19" fillId="0" borderId="63" xfId="1" applyFont="1" applyFill="1" applyBorder="1" applyAlignment="1">
      <alignment horizontal="right" vertical="center" wrapText="1"/>
    </xf>
    <xf numFmtId="41" fontId="19" fillId="0" borderId="67" xfId="1" applyFont="1" applyFill="1" applyBorder="1" applyAlignment="1">
      <alignment horizontal="right" vertical="center" wrapText="1"/>
    </xf>
    <xf numFmtId="41" fontId="19" fillId="0" borderId="65" xfId="1" applyFont="1" applyFill="1" applyBorder="1" applyAlignment="1">
      <alignment horizontal="right" vertical="center" wrapText="1"/>
    </xf>
    <xf numFmtId="41" fontId="19" fillId="0" borderId="64" xfId="1" applyFont="1" applyFill="1" applyBorder="1" applyAlignment="1">
      <alignment horizontal="right" vertical="center" wrapText="1"/>
    </xf>
    <xf numFmtId="41" fontId="19" fillId="0" borderId="66" xfId="1" applyFont="1" applyFill="1" applyBorder="1" applyAlignment="1">
      <alignment horizontal="right" vertical="center" wrapText="1"/>
    </xf>
    <xf numFmtId="0" fontId="6" fillId="0" borderId="11" xfId="0" applyFont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0" fontId="6" fillId="0" borderId="10" xfId="0" applyFont="1" applyBorder="1" applyAlignment="1" applyProtection="1">
      <alignment vertical="center"/>
    </xf>
    <xf numFmtId="0" fontId="6" fillId="0" borderId="9" xfId="0" applyFont="1" applyBorder="1" applyAlignment="1" applyProtection="1">
      <alignment vertical="center"/>
    </xf>
    <xf numFmtId="0" fontId="6" fillId="0" borderId="9" xfId="0" applyFont="1" applyBorder="1" applyAlignment="1">
      <alignment vertical="center"/>
    </xf>
    <xf numFmtId="0" fontId="7" fillId="0" borderId="8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0" fontId="7" fillId="0" borderId="9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right" vertical="center" wrapText="1"/>
    </xf>
    <xf numFmtId="41" fontId="7" fillId="0" borderId="4" xfId="0" applyNumberFormat="1" applyFont="1" applyBorder="1" applyProtection="1">
      <alignment vertical="center"/>
    </xf>
    <xf numFmtId="10" fontId="6" fillId="0" borderId="0" xfId="3" applyNumberFormat="1" applyFo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41" fontId="6" fillId="0" borderId="7" xfId="1" applyFont="1" applyFill="1" applyBorder="1" applyProtection="1">
      <alignment vertical="center"/>
    </xf>
    <xf numFmtId="41" fontId="7" fillId="0" borderId="7" xfId="1" applyFont="1" applyFill="1" applyBorder="1" applyProtection="1">
      <alignment vertical="center"/>
    </xf>
    <xf numFmtId="41" fontId="6" fillId="0" borderId="7" xfId="0" applyNumberFormat="1" applyFont="1" applyBorder="1" applyProtection="1">
      <alignment vertical="center"/>
    </xf>
    <xf numFmtId="41" fontId="7" fillId="0" borderId="76" xfId="1" applyFont="1" applyFill="1" applyBorder="1" applyProtection="1">
      <alignment vertical="center"/>
    </xf>
    <xf numFmtId="41" fontId="6" fillId="0" borderId="80" xfId="1" applyFont="1" applyFill="1" applyBorder="1" applyProtection="1">
      <alignment vertical="center"/>
    </xf>
    <xf numFmtId="179" fontId="6" fillId="2" borderId="80" xfId="1" applyNumberFormat="1" applyFont="1" applyFill="1" applyBorder="1" applyAlignment="1" applyProtection="1">
      <alignment vertical="center"/>
    </xf>
    <xf numFmtId="180" fontId="6" fillId="2" borderId="80" xfId="1" applyNumberFormat="1" applyFont="1" applyFill="1" applyBorder="1" applyAlignment="1" applyProtection="1">
      <alignment vertical="center"/>
    </xf>
    <xf numFmtId="181" fontId="6" fillId="2" borderId="80" xfId="1" applyNumberFormat="1" applyFont="1" applyFill="1" applyBorder="1" applyAlignment="1" applyProtection="1">
      <alignment vertical="center"/>
    </xf>
    <xf numFmtId="41" fontId="7" fillId="0" borderId="80" xfId="1" applyFont="1" applyFill="1" applyBorder="1" applyProtection="1">
      <alignment vertical="center"/>
    </xf>
    <xf numFmtId="41" fontId="6" fillId="0" borderId="80" xfId="0" applyNumberFormat="1" applyFont="1" applyBorder="1" applyProtection="1">
      <alignment vertical="center"/>
    </xf>
    <xf numFmtId="41" fontId="6" fillId="0" borderId="84" xfId="1" applyFont="1" applyFill="1" applyBorder="1" applyProtection="1">
      <alignment vertical="center"/>
    </xf>
    <xf numFmtId="179" fontId="6" fillId="2" borderId="84" xfId="1" applyNumberFormat="1" applyFont="1" applyFill="1" applyBorder="1" applyAlignment="1" applyProtection="1">
      <alignment vertical="center"/>
    </xf>
    <xf numFmtId="181" fontId="6" fillId="2" borderId="84" xfId="1" applyNumberFormat="1" applyFont="1" applyFill="1" applyBorder="1" applyAlignment="1" applyProtection="1">
      <alignment vertical="center"/>
    </xf>
    <xf numFmtId="41" fontId="6" fillId="0" borderId="84" xfId="0" applyNumberFormat="1" applyFont="1" applyBorder="1" applyProtection="1">
      <alignment vertical="center"/>
    </xf>
    <xf numFmtId="41" fontId="7" fillId="0" borderId="5" xfId="1" applyFont="1" applyFill="1" applyBorder="1" applyProtection="1">
      <alignment vertical="center"/>
    </xf>
    <xf numFmtId="177" fontId="7" fillId="0" borderId="1" xfId="0" applyNumberFormat="1" applyFont="1" applyFill="1" applyBorder="1" applyAlignment="1" applyProtection="1">
      <alignment horizontal="center" vertical="center"/>
    </xf>
    <xf numFmtId="177" fontId="7" fillId="0" borderId="5" xfId="0" applyNumberFormat="1" applyFont="1" applyFill="1" applyBorder="1" applyAlignment="1" applyProtection="1">
      <alignment horizontal="center" vertical="center"/>
    </xf>
    <xf numFmtId="41" fontId="7" fillId="0" borderId="5" xfId="0" applyNumberFormat="1" applyFont="1" applyBorder="1" applyProtection="1">
      <alignment vertical="center"/>
    </xf>
    <xf numFmtId="41" fontId="6" fillId="0" borderId="76" xfId="1" applyFont="1" applyFill="1" applyBorder="1" applyProtection="1">
      <alignment vertical="center"/>
    </xf>
    <xf numFmtId="179" fontId="6" fillId="2" borderId="76" xfId="1" applyNumberFormat="1" applyFont="1" applyFill="1" applyBorder="1" applyAlignment="1" applyProtection="1">
      <alignment vertical="center"/>
    </xf>
    <xf numFmtId="180" fontId="6" fillId="2" borderId="76" xfId="1" applyNumberFormat="1" applyFont="1" applyFill="1" applyBorder="1" applyAlignment="1" applyProtection="1">
      <alignment vertical="center"/>
    </xf>
    <xf numFmtId="181" fontId="6" fillId="2" borderId="76" xfId="1" applyNumberFormat="1" applyFont="1" applyFill="1" applyBorder="1" applyAlignment="1" applyProtection="1">
      <alignment vertical="center"/>
    </xf>
    <xf numFmtId="41" fontId="6" fillId="0" borderId="76" xfId="0" applyNumberFormat="1" applyFont="1" applyBorder="1" applyProtection="1">
      <alignment vertical="center"/>
    </xf>
    <xf numFmtId="183" fontId="6" fillId="2" borderId="76" xfId="1" applyNumberFormat="1" applyFont="1" applyFill="1" applyBorder="1" applyAlignment="1" applyProtection="1">
      <alignment vertical="center"/>
    </xf>
    <xf numFmtId="41" fontId="6" fillId="0" borderId="5" xfId="1" applyFont="1" applyFill="1" applyBorder="1" applyProtection="1">
      <alignment vertical="center"/>
    </xf>
    <xf numFmtId="41" fontId="6" fillId="0" borderId="6" xfId="1" applyFont="1" applyFill="1" applyBorder="1" applyProtection="1">
      <alignment vertical="center"/>
    </xf>
    <xf numFmtId="183" fontId="6" fillId="2" borderId="84" xfId="1" applyNumberFormat="1" applyFont="1" applyFill="1" applyBorder="1" applyAlignment="1" applyProtection="1">
      <alignment vertical="center"/>
    </xf>
    <xf numFmtId="41" fontId="6" fillId="2" borderId="84" xfId="1" applyFont="1" applyFill="1" applyBorder="1" applyAlignment="1" applyProtection="1">
      <alignment vertical="center"/>
    </xf>
    <xf numFmtId="179" fontId="6" fillId="2" borderId="5" xfId="1" applyNumberFormat="1" applyFont="1" applyFill="1" applyBorder="1" applyAlignment="1" applyProtection="1">
      <alignment vertical="center"/>
    </xf>
    <xf numFmtId="182" fontId="6" fillId="2" borderId="5" xfId="1" applyNumberFormat="1" applyFont="1" applyFill="1" applyBorder="1" applyAlignment="1">
      <alignment vertical="center"/>
    </xf>
    <xf numFmtId="181" fontId="6" fillId="2" borderId="5" xfId="1" applyNumberFormat="1" applyFont="1" applyFill="1" applyBorder="1" applyAlignment="1" applyProtection="1">
      <alignment vertical="center"/>
    </xf>
    <xf numFmtId="184" fontId="6" fillId="2" borderId="84" xfId="1" applyNumberFormat="1" applyFont="1" applyFill="1" applyBorder="1" applyAlignment="1">
      <alignment vertical="center"/>
    </xf>
    <xf numFmtId="41" fontId="6" fillId="0" borderId="5" xfId="0" applyNumberFormat="1" applyFont="1" applyBorder="1" applyProtection="1">
      <alignment vertical="center"/>
    </xf>
    <xf numFmtId="41" fontId="7" fillId="4" borderId="4" xfId="1" applyFont="1" applyFill="1" applyBorder="1" applyProtection="1">
      <alignment vertical="center"/>
    </xf>
    <xf numFmtId="41" fontId="7" fillId="4" borderId="4" xfId="0" applyNumberFormat="1" applyFont="1" applyFill="1" applyBorder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0" fontId="6" fillId="0" borderId="10" xfId="0" applyFont="1" applyFill="1" applyBorder="1" applyAlignment="1" applyProtection="1">
      <alignment vertical="center"/>
    </xf>
    <xf numFmtId="0" fontId="6" fillId="0" borderId="9" xfId="0" applyFont="1" applyFill="1" applyBorder="1" applyAlignment="1" applyProtection="1">
      <alignment vertical="center"/>
    </xf>
    <xf numFmtId="0" fontId="6" fillId="0" borderId="77" xfId="0" applyFont="1" applyFill="1" applyBorder="1" applyAlignment="1" applyProtection="1">
      <alignment vertical="center"/>
    </xf>
    <xf numFmtId="0" fontId="6" fillId="0" borderId="79" xfId="0" applyFont="1" applyFill="1" applyBorder="1" applyAlignment="1" applyProtection="1">
      <alignment vertical="center"/>
    </xf>
    <xf numFmtId="0" fontId="6" fillId="0" borderId="78" xfId="0" applyFont="1" applyFill="1" applyBorder="1" applyAlignment="1" applyProtection="1">
      <alignment vertical="center"/>
    </xf>
    <xf numFmtId="0" fontId="6" fillId="0" borderId="77" xfId="0" applyFont="1" applyBorder="1" applyAlignment="1" applyProtection="1">
      <alignment vertical="center"/>
    </xf>
    <xf numFmtId="0" fontId="6" fillId="0" borderId="79" xfId="0" applyFont="1" applyBorder="1" applyAlignment="1" applyProtection="1">
      <alignment vertical="center"/>
    </xf>
    <xf numFmtId="0" fontId="6" fillId="0" borderId="78" xfId="0" applyFont="1" applyBorder="1" applyAlignment="1" applyProtection="1">
      <alignment vertical="center"/>
    </xf>
    <xf numFmtId="0" fontId="6" fillId="0" borderId="85" xfId="0" applyFont="1" applyFill="1" applyBorder="1" applyAlignment="1" applyProtection="1">
      <alignment vertical="center"/>
    </xf>
    <xf numFmtId="0" fontId="6" fillId="0" borderId="87" xfId="0" applyFont="1" applyFill="1" applyBorder="1" applyAlignment="1" applyProtection="1">
      <alignment vertical="center"/>
    </xf>
    <xf numFmtId="0" fontId="6" fillId="0" borderId="86" xfId="0" applyFont="1" applyFill="1" applyBorder="1" applyAlignment="1" applyProtection="1">
      <alignment vertical="center"/>
    </xf>
    <xf numFmtId="0" fontId="6" fillId="0" borderId="85" xfId="0" applyFont="1" applyBorder="1" applyAlignment="1" applyProtection="1">
      <alignment vertical="center"/>
    </xf>
    <xf numFmtId="0" fontId="6" fillId="0" borderId="87" xfId="0" applyFont="1" applyBorder="1" applyAlignment="1" applyProtection="1">
      <alignment vertical="center"/>
    </xf>
    <xf numFmtId="0" fontId="6" fillId="0" borderId="86" xfId="0" applyFont="1" applyBorder="1" applyAlignment="1" applyProtection="1">
      <alignment vertical="center"/>
    </xf>
    <xf numFmtId="0" fontId="6" fillId="0" borderId="78" xfId="0" applyFont="1" applyBorder="1" applyAlignment="1">
      <alignment vertical="center"/>
    </xf>
    <xf numFmtId="0" fontId="6" fillId="0" borderId="86" xfId="0" applyFont="1" applyBorder="1" applyAlignment="1">
      <alignment vertical="center"/>
    </xf>
    <xf numFmtId="0" fontId="27" fillId="0" borderId="77" xfId="0" applyFont="1" applyFill="1" applyBorder="1" applyAlignment="1" applyProtection="1">
      <alignment vertical="center"/>
    </xf>
    <xf numFmtId="0" fontId="27" fillId="0" borderId="79" xfId="0" applyFont="1" applyFill="1" applyBorder="1" applyAlignment="1" applyProtection="1">
      <alignment vertical="center"/>
    </xf>
    <xf numFmtId="0" fontId="27" fillId="0" borderId="78" xfId="0" applyFont="1" applyFill="1" applyBorder="1" applyAlignment="1" applyProtection="1">
      <alignment vertical="center"/>
    </xf>
    <xf numFmtId="0" fontId="27" fillId="0" borderId="85" xfId="0" applyFont="1" applyFill="1" applyBorder="1" applyAlignment="1" applyProtection="1">
      <alignment vertical="center"/>
    </xf>
    <xf numFmtId="0" fontId="27" fillId="0" borderId="87" xfId="0" applyFont="1" applyFill="1" applyBorder="1" applyAlignment="1" applyProtection="1">
      <alignment vertical="center"/>
    </xf>
    <xf numFmtId="0" fontId="27" fillId="0" borderId="86" xfId="0" applyFont="1" applyFill="1" applyBorder="1" applyAlignment="1" applyProtection="1">
      <alignment vertical="center"/>
    </xf>
    <xf numFmtId="0" fontId="26" fillId="0" borderId="8" xfId="0" applyFont="1" applyFill="1" applyBorder="1" applyAlignment="1" applyProtection="1">
      <alignment vertical="center"/>
    </xf>
    <xf numFmtId="0" fontId="26" fillId="0" borderId="10" xfId="0" applyFont="1" applyFill="1" applyBorder="1" applyAlignment="1" applyProtection="1">
      <alignment vertical="center"/>
    </xf>
    <xf numFmtId="0" fontId="26" fillId="0" borderId="9" xfId="0" applyFont="1" applyFill="1" applyBorder="1" applyAlignment="1" applyProtection="1">
      <alignment vertical="center"/>
    </xf>
    <xf numFmtId="0" fontId="7" fillId="4" borderId="8" xfId="0" applyFont="1" applyFill="1" applyBorder="1" applyAlignment="1" applyProtection="1">
      <alignment vertical="center"/>
    </xf>
    <xf numFmtId="0" fontId="7" fillId="4" borderId="10" xfId="0" applyFont="1" applyFill="1" applyBorder="1" applyAlignment="1" applyProtection="1">
      <alignment vertical="center"/>
    </xf>
    <xf numFmtId="0" fontId="7" fillId="4" borderId="9" xfId="0" applyFont="1" applyFill="1" applyBorder="1" applyAlignment="1">
      <alignment vertical="center"/>
    </xf>
    <xf numFmtId="0" fontId="6" fillId="0" borderId="8" xfId="0" quotePrefix="1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0" fontId="7" fillId="0" borderId="10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center"/>
    </xf>
    <xf numFmtId="0" fontId="6" fillId="0" borderId="7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89" xfId="0" applyFont="1" applyBorder="1" applyAlignment="1" applyProtection="1">
      <alignment vertical="center"/>
    </xf>
    <xf numFmtId="41" fontId="6" fillId="0" borderId="6" xfId="0" applyNumberFormat="1" applyFont="1" applyBorder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vertical="center"/>
    </xf>
    <xf numFmtId="0" fontId="6" fillId="0" borderId="81" xfId="0" applyFont="1" applyFill="1" applyBorder="1" applyAlignment="1" applyProtection="1">
      <alignment vertical="center"/>
    </xf>
    <xf numFmtId="0" fontId="6" fillId="0" borderId="83" xfId="0" applyFont="1" applyFill="1" applyBorder="1" applyAlignment="1" applyProtection="1">
      <alignment vertical="center"/>
    </xf>
    <xf numFmtId="0" fontId="6" fillId="0" borderId="82" xfId="0" applyFont="1" applyFill="1" applyBorder="1" applyAlignment="1" applyProtection="1">
      <alignment vertical="center"/>
    </xf>
    <xf numFmtId="0" fontId="6" fillId="0" borderId="81" xfId="0" applyFont="1" applyBorder="1" applyAlignment="1" applyProtection="1">
      <alignment vertical="center"/>
    </xf>
    <xf numFmtId="0" fontId="6" fillId="0" borderId="83" xfId="0" applyFont="1" applyBorder="1" applyAlignment="1" applyProtection="1">
      <alignment vertical="center"/>
    </xf>
    <xf numFmtId="0" fontId="6" fillId="0" borderId="82" xfId="0" applyFont="1" applyBorder="1" applyAlignment="1" applyProtection="1">
      <alignment vertical="center"/>
    </xf>
    <xf numFmtId="0" fontId="6" fillId="0" borderId="13" xfId="0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26" fillId="0" borderId="75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vertical="center"/>
    </xf>
    <xf numFmtId="0" fontId="26" fillId="0" borderId="89" xfId="0" applyFont="1" applyFill="1" applyBorder="1" applyAlignment="1" applyProtection="1">
      <alignment vertical="center"/>
    </xf>
    <xf numFmtId="185" fontId="6" fillId="2" borderId="84" xfId="1" applyNumberFormat="1" applyFont="1" applyFill="1" applyBorder="1" applyAlignment="1">
      <alignment vertical="center"/>
    </xf>
    <xf numFmtId="41" fontId="6" fillId="0" borderId="2" xfId="1" applyFont="1" applyBorder="1" applyAlignment="1" applyProtection="1">
      <alignment horizontal="center" vertical="center" shrinkToFit="1"/>
    </xf>
    <xf numFmtId="41" fontId="6" fillId="0" borderId="0" xfId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184" fontId="6" fillId="2" borderId="80" xfId="1" applyNumberFormat="1" applyFont="1" applyFill="1" applyBorder="1" applyAlignment="1">
      <alignment vertical="center"/>
    </xf>
    <xf numFmtId="0" fontId="27" fillId="0" borderId="81" xfId="0" applyFont="1" applyFill="1" applyBorder="1" applyAlignment="1" applyProtection="1">
      <alignment vertical="center"/>
    </xf>
    <xf numFmtId="0" fontId="27" fillId="0" borderId="83" xfId="0" applyFont="1" applyFill="1" applyBorder="1" applyAlignment="1" applyProtection="1">
      <alignment vertical="center"/>
    </xf>
    <xf numFmtId="0" fontId="27" fillId="0" borderId="82" xfId="0" applyFont="1" applyFill="1" applyBorder="1" applyAlignment="1" applyProtection="1">
      <alignment vertical="center"/>
    </xf>
    <xf numFmtId="0" fontId="6" fillId="0" borderId="82" xfId="0" applyFont="1" applyBorder="1" applyAlignment="1">
      <alignment vertical="center"/>
    </xf>
    <xf numFmtId="41" fontId="7" fillId="0" borderId="10" xfId="1" applyFont="1" applyBorder="1" applyAlignment="1" applyProtection="1">
      <alignment vertical="center" shrinkToFit="1"/>
    </xf>
    <xf numFmtId="41" fontId="6" fillId="0" borderId="8" xfId="1" applyFont="1" applyBorder="1" applyProtection="1">
      <alignment vertical="center"/>
    </xf>
    <xf numFmtId="187" fontId="6" fillId="0" borderId="0" xfId="1" applyNumberFormat="1" applyFont="1" applyBorder="1" applyAlignment="1" applyProtection="1">
      <alignment horizontal="center" vertical="center" shrinkToFit="1"/>
    </xf>
    <xf numFmtId="0" fontId="6" fillId="0" borderId="12" xfId="0" applyFont="1" applyBorder="1" applyAlignment="1">
      <alignment vertical="center"/>
    </xf>
    <xf numFmtId="184" fontId="6" fillId="4" borderId="11" xfId="1" applyNumberFormat="1" applyFont="1" applyFill="1" applyBorder="1" applyAlignment="1">
      <alignment vertical="center"/>
    </xf>
    <xf numFmtId="181" fontId="6" fillId="4" borderId="11" xfId="1" applyNumberFormat="1" applyFont="1" applyFill="1" applyBorder="1" applyAlignment="1" applyProtection="1">
      <alignment vertical="center"/>
    </xf>
    <xf numFmtId="41" fontId="6" fillId="4" borderId="12" xfId="1" applyFont="1" applyFill="1" applyBorder="1" applyAlignment="1" applyProtection="1">
      <alignment vertical="center"/>
    </xf>
    <xf numFmtId="41" fontId="6" fillId="4" borderId="7" xfId="1" applyFont="1" applyFill="1" applyBorder="1" applyProtection="1">
      <alignment vertical="center"/>
    </xf>
    <xf numFmtId="0" fontId="6" fillId="4" borderId="3" xfId="0" applyFont="1" applyFill="1" applyBorder="1" applyAlignment="1" applyProtection="1">
      <alignment vertical="center"/>
    </xf>
    <xf numFmtId="0" fontId="6" fillId="4" borderId="11" xfId="0" applyFont="1" applyFill="1" applyBorder="1" applyAlignment="1" applyProtection="1">
      <alignment vertical="center"/>
    </xf>
    <xf numFmtId="0" fontId="6" fillId="4" borderId="12" xfId="0" applyFont="1" applyFill="1" applyBorder="1" applyAlignment="1" applyProtection="1">
      <alignment vertical="center"/>
    </xf>
    <xf numFmtId="0" fontId="6" fillId="4" borderId="12" xfId="0" applyFont="1" applyFill="1" applyBorder="1" applyAlignment="1">
      <alignment vertical="center"/>
    </xf>
    <xf numFmtId="41" fontId="6" fillId="4" borderId="7" xfId="0" applyNumberFormat="1" applyFont="1" applyFill="1" applyBorder="1" applyProtection="1">
      <alignment vertical="center"/>
    </xf>
    <xf numFmtId="0" fontId="29" fillId="0" borderId="0" xfId="0" applyFont="1" applyAlignment="1" applyProtection="1">
      <alignment horizontal="centerContinuous" vertical="center"/>
    </xf>
    <xf numFmtId="41" fontId="6" fillId="0" borderId="88" xfId="0" applyNumberFormat="1" applyFont="1" applyBorder="1" applyProtection="1">
      <alignment vertical="center"/>
    </xf>
    <xf numFmtId="41" fontId="7" fillId="4" borderId="8" xfId="1" applyFont="1" applyFill="1" applyBorder="1" applyProtection="1">
      <alignment vertical="center"/>
    </xf>
    <xf numFmtId="188" fontId="7" fillId="4" borderId="10" xfId="1" applyNumberFormat="1" applyFont="1" applyFill="1" applyBorder="1" applyAlignment="1" applyProtection="1">
      <alignment horizontal="left" vertical="center"/>
    </xf>
    <xf numFmtId="188" fontId="7" fillId="4" borderId="10" xfId="1" applyNumberFormat="1" applyFont="1" applyFill="1" applyBorder="1" applyAlignment="1" applyProtection="1">
      <alignment vertical="center"/>
    </xf>
    <xf numFmtId="188" fontId="7" fillId="4" borderId="9" xfId="1" applyNumberFormat="1" applyFont="1" applyFill="1" applyBorder="1" applyAlignment="1" applyProtection="1">
      <alignment vertical="center"/>
    </xf>
    <xf numFmtId="179" fontId="30" fillId="0" borderId="3" xfId="1" applyNumberFormat="1" applyFont="1" applyFill="1" applyBorder="1" applyAlignment="1" applyProtection="1">
      <alignment vertical="center"/>
    </xf>
    <xf numFmtId="184" fontId="30" fillId="0" borderId="11" xfId="1" applyNumberFormat="1" applyFont="1" applyFill="1" applyBorder="1" applyAlignment="1">
      <alignment vertical="center"/>
    </xf>
    <xf numFmtId="181" fontId="30" fillId="0" borderId="11" xfId="1" applyNumberFormat="1" applyFont="1" applyFill="1" applyBorder="1" applyAlignment="1" applyProtection="1">
      <alignment vertical="center"/>
    </xf>
    <xf numFmtId="41" fontId="30" fillId="0" borderId="12" xfId="1" applyFont="1" applyFill="1" applyBorder="1" applyAlignment="1" applyProtection="1">
      <alignment vertical="center"/>
    </xf>
    <xf numFmtId="41" fontId="6" fillId="0" borderId="0" xfId="0" applyNumberFormat="1" applyFont="1" applyBorder="1" applyProtection="1">
      <alignment vertical="center"/>
    </xf>
    <xf numFmtId="41" fontId="6" fillId="0" borderId="76" xfId="1" applyNumberFormat="1" applyFont="1" applyFill="1" applyBorder="1" applyProtection="1">
      <alignment vertical="center"/>
    </xf>
    <xf numFmtId="0" fontId="10" fillId="0" borderId="0" xfId="0" applyFont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horizontal="right" vertical="center" wrapText="1"/>
    </xf>
    <xf numFmtId="181" fontId="6" fillId="2" borderId="80" xfId="1" applyNumberFormat="1" applyFont="1" applyFill="1" applyBorder="1" applyAlignment="1">
      <alignment vertical="center"/>
    </xf>
    <xf numFmtId="41" fontId="6" fillId="0" borderId="92" xfId="1" applyFont="1" applyFill="1" applyBorder="1" applyProtection="1">
      <alignment vertical="center"/>
    </xf>
    <xf numFmtId="179" fontId="6" fillId="2" borderId="7" xfId="1" applyNumberFormat="1" applyFont="1" applyFill="1" applyBorder="1" applyAlignment="1" applyProtection="1">
      <alignment vertical="center"/>
    </xf>
    <xf numFmtId="184" fontId="6" fillId="2" borderId="7" xfId="1" applyNumberFormat="1" applyFont="1" applyFill="1" applyBorder="1" applyAlignment="1">
      <alignment vertical="center"/>
    </xf>
    <xf numFmtId="181" fontId="6" fillId="2" borderId="7" xfId="1" applyNumberFormat="1" applyFont="1" applyFill="1" applyBorder="1" applyAlignment="1" applyProtection="1">
      <alignment vertical="center"/>
    </xf>
    <xf numFmtId="0" fontId="6" fillId="0" borderId="90" xfId="0" applyFont="1" applyFill="1" applyBorder="1" applyAlignment="1" applyProtection="1">
      <alignment vertical="center"/>
    </xf>
    <xf numFmtId="0" fontId="6" fillId="0" borderId="93" xfId="0" applyFont="1" applyFill="1" applyBorder="1" applyAlignment="1" applyProtection="1">
      <alignment vertical="center"/>
    </xf>
    <xf numFmtId="0" fontId="6" fillId="0" borderId="91" xfId="0" applyFont="1" applyFill="1" applyBorder="1" applyAlignment="1" applyProtection="1">
      <alignment vertical="center"/>
    </xf>
    <xf numFmtId="0" fontId="6" fillId="0" borderId="90" xfId="0" applyFont="1" applyBorder="1" applyAlignment="1" applyProtection="1">
      <alignment vertical="center"/>
    </xf>
    <xf numFmtId="0" fontId="6" fillId="0" borderId="93" xfId="0" applyFont="1" applyBorder="1" applyAlignment="1" applyProtection="1">
      <alignment vertical="center"/>
    </xf>
    <xf numFmtId="0" fontId="6" fillId="0" borderId="89" xfId="0" applyFont="1" applyBorder="1" applyAlignment="1">
      <alignment vertical="center"/>
    </xf>
    <xf numFmtId="186" fontId="6" fillId="2" borderId="4" xfId="1" applyNumberFormat="1" applyFont="1" applyFill="1" applyBorder="1" applyAlignment="1">
      <alignment vertical="center"/>
    </xf>
    <xf numFmtId="181" fontId="6" fillId="2" borderId="4" xfId="1" applyNumberFormat="1" applyFont="1" applyFill="1" applyBorder="1" applyAlignment="1" applyProtection="1">
      <alignment vertical="center"/>
    </xf>
    <xf numFmtId="0" fontId="6" fillId="4" borderId="9" xfId="0" applyFont="1" applyFill="1" applyBorder="1" applyAlignment="1" applyProtection="1">
      <alignment vertical="center"/>
    </xf>
    <xf numFmtId="9" fontId="6" fillId="2" borderId="5" xfId="1" applyNumberFormat="1" applyFont="1" applyFill="1" applyBorder="1" applyAlignment="1" applyProtection="1">
      <alignment vertical="center"/>
    </xf>
    <xf numFmtId="0" fontId="6" fillId="2" borderId="84" xfId="1" applyNumberFormat="1" applyFont="1" applyFill="1" applyBorder="1" applyAlignment="1">
      <alignment vertical="center"/>
    </xf>
    <xf numFmtId="0" fontId="6" fillId="2" borderId="88" xfId="1" applyNumberFormat="1" applyFont="1" applyFill="1" applyBorder="1" applyAlignment="1">
      <alignment vertical="center"/>
    </xf>
    <xf numFmtId="41" fontId="0" fillId="0" borderId="0" xfId="0" applyNumberFormat="1" applyAlignment="1">
      <alignment horizontal="left" vertical="center"/>
    </xf>
    <xf numFmtId="0" fontId="0" fillId="0" borderId="0" xfId="0">
      <alignment vertical="center"/>
    </xf>
    <xf numFmtId="0" fontId="6" fillId="0" borderId="0" xfId="0" applyFont="1" applyProtection="1">
      <alignment vertical="center"/>
    </xf>
    <xf numFmtId="0" fontId="0" fillId="0" borderId="0" xfId="0" applyFill="1">
      <alignment vertical="center"/>
    </xf>
    <xf numFmtId="0" fontId="12" fillId="0" borderId="0" xfId="0" applyFont="1" applyFill="1">
      <alignment vertical="center"/>
    </xf>
    <xf numFmtId="0" fontId="0" fillId="0" borderId="0" xfId="0" applyFill="1" applyAlignment="1">
      <alignment vertical="center" shrinkToFit="1"/>
    </xf>
    <xf numFmtId="0" fontId="13" fillId="0" borderId="0" xfId="0" applyFont="1" applyFill="1" applyAlignment="1">
      <alignment horizontal="right" vertical="center"/>
    </xf>
    <xf numFmtId="0" fontId="0" fillId="0" borderId="0" xfId="0" applyFill="1" applyBorder="1">
      <alignment vertical="center"/>
    </xf>
    <xf numFmtId="3" fontId="17" fillId="0" borderId="51" xfId="0" applyNumberFormat="1" applyFont="1" applyFill="1" applyBorder="1" applyAlignment="1">
      <alignment horizontal="right" vertical="center" wrapText="1"/>
    </xf>
    <xf numFmtId="0" fontId="17" fillId="0" borderId="52" xfId="0" applyFont="1" applyFill="1" applyBorder="1" applyAlignment="1">
      <alignment vertical="center" wrapText="1"/>
    </xf>
    <xf numFmtId="0" fontId="17" fillId="0" borderId="53" xfId="0" applyFont="1" applyFill="1" applyBorder="1" applyAlignment="1">
      <alignment horizontal="center" vertical="center" wrapText="1"/>
    </xf>
    <xf numFmtId="0" fontId="17" fillId="0" borderId="52" xfId="0" applyFont="1" applyFill="1" applyBorder="1" applyAlignment="1">
      <alignment horizontal="center" vertical="center" wrapText="1"/>
    </xf>
    <xf numFmtId="0" fontId="17" fillId="0" borderId="54" xfId="0" applyFont="1" applyFill="1" applyBorder="1" applyAlignment="1">
      <alignment horizontal="center" vertical="center" wrapText="1"/>
    </xf>
    <xf numFmtId="3" fontId="17" fillId="0" borderId="34" xfId="0" applyNumberFormat="1" applyFont="1" applyFill="1" applyBorder="1" applyAlignment="1">
      <alignment horizontal="right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center" vertical="center"/>
    </xf>
    <xf numFmtId="0" fontId="21" fillId="0" borderId="0" xfId="2" applyFont="1" applyFill="1" applyBorder="1"/>
    <xf numFmtId="0" fontId="34" fillId="0" borderId="0" xfId="0" applyFont="1">
      <alignment vertical="center"/>
    </xf>
    <xf numFmtId="0" fontId="11" fillId="0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4" fillId="0" borderId="0" xfId="0" applyFont="1" applyFill="1">
      <alignment vertical="center"/>
    </xf>
    <xf numFmtId="0" fontId="25" fillId="0" borderId="0" xfId="0" applyFont="1" applyFill="1">
      <alignment vertical="center"/>
    </xf>
    <xf numFmtId="178" fontId="18" fillId="2" borderId="31" xfId="0" applyNumberFormat="1" applyFont="1" applyFill="1" applyBorder="1" applyAlignment="1">
      <alignment horizontal="right" vertical="center" wrapText="1"/>
    </xf>
    <xf numFmtId="0" fontId="17" fillId="2" borderId="58" xfId="0" applyFont="1" applyFill="1" applyBorder="1" applyAlignment="1">
      <alignment horizontal="center" vertical="center" wrapText="1"/>
    </xf>
    <xf numFmtId="3" fontId="17" fillId="2" borderId="59" xfId="0" applyNumberFormat="1" applyFont="1" applyFill="1" applyBorder="1" applyAlignment="1">
      <alignment vertical="center" wrapText="1"/>
    </xf>
    <xf numFmtId="3" fontId="17" fillId="2" borderId="61" xfId="0" applyNumberFormat="1" applyFont="1" applyFill="1" applyBorder="1" applyAlignment="1">
      <alignment vertical="center" wrapText="1"/>
    </xf>
    <xf numFmtId="3" fontId="17" fillId="2" borderId="60" xfId="0" applyNumberFormat="1" applyFont="1" applyFill="1" applyBorder="1" applyAlignment="1">
      <alignment vertical="center" wrapText="1"/>
    </xf>
    <xf numFmtId="0" fontId="17" fillId="2" borderId="63" xfId="0" applyFont="1" applyFill="1" applyBorder="1" applyAlignment="1">
      <alignment horizontal="center" vertical="center" wrapText="1"/>
    </xf>
    <xf numFmtId="0" fontId="17" fillId="2" borderId="64" xfId="0" applyFont="1" applyFill="1" applyBorder="1" applyAlignment="1">
      <alignment vertical="center" wrapText="1"/>
    </xf>
    <xf numFmtId="178" fontId="18" fillId="2" borderId="62" xfId="0" applyNumberFormat="1" applyFont="1" applyFill="1" applyBorder="1" applyAlignment="1">
      <alignment horizontal="right" vertical="center" wrapText="1"/>
    </xf>
    <xf numFmtId="3" fontId="17" fillId="2" borderId="65" xfId="0" applyNumberFormat="1" applyFont="1" applyFill="1" applyBorder="1" applyAlignment="1">
      <alignment vertical="center" wrapText="1"/>
    </xf>
    <xf numFmtId="3" fontId="17" fillId="2" borderId="66" xfId="0" applyNumberFormat="1" applyFont="1" applyFill="1" applyBorder="1" applyAlignment="1">
      <alignment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horizontal="center" vertical="center" wrapText="1"/>
    </xf>
    <xf numFmtId="0" fontId="19" fillId="0" borderId="68" xfId="0" applyFont="1" applyFill="1" applyBorder="1" applyAlignment="1">
      <alignment horizontal="center" vertical="center" wrapText="1"/>
    </xf>
    <xf numFmtId="3" fontId="17" fillId="0" borderId="59" xfId="0" applyNumberFormat="1" applyFont="1" applyFill="1" applyBorder="1" applyAlignment="1">
      <alignment horizontal="right" vertical="center" wrapText="1"/>
    </xf>
    <xf numFmtId="3" fontId="17" fillId="0" borderId="60" xfId="0" applyNumberFormat="1" applyFont="1" applyFill="1" applyBorder="1" applyAlignment="1">
      <alignment horizontal="center" vertical="center" wrapText="1"/>
    </xf>
    <xf numFmtId="0" fontId="6" fillId="0" borderId="0" xfId="1" applyNumberFormat="1" applyFont="1" applyBorder="1" applyAlignment="1" applyProtection="1">
      <alignment horizontal="center" vertical="center" shrinkToFit="1"/>
    </xf>
    <xf numFmtId="179" fontId="6" fillId="2" borderId="92" xfId="1" applyNumberFormat="1" applyFont="1" applyFill="1" applyBorder="1" applyAlignment="1" applyProtection="1">
      <alignment vertical="center"/>
    </xf>
    <xf numFmtId="185" fontId="6" fillId="2" borderId="92" xfId="1" applyNumberFormat="1" applyFont="1" applyFill="1" applyBorder="1" applyAlignment="1">
      <alignment vertical="center"/>
    </xf>
    <xf numFmtId="181" fontId="6" fillId="2" borderId="92" xfId="1" applyNumberFormat="1" applyFont="1" applyFill="1" applyBorder="1" applyAlignment="1" applyProtection="1">
      <alignment vertical="center"/>
    </xf>
    <xf numFmtId="190" fontId="6" fillId="2" borderId="92" xfId="1" applyNumberFormat="1" applyFont="1" applyFill="1" applyBorder="1" applyAlignment="1">
      <alignment vertical="center"/>
    </xf>
    <xf numFmtId="41" fontId="6" fillId="0" borderId="81" xfId="1" applyFont="1" applyFill="1" applyBorder="1" applyProtection="1">
      <alignment vertical="center"/>
    </xf>
    <xf numFmtId="41" fontId="6" fillId="0" borderId="75" xfId="1" applyFont="1" applyFill="1" applyBorder="1" applyProtection="1">
      <alignment vertical="center"/>
    </xf>
    <xf numFmtId="0" fontId="6" fillId="0" borderId="102" xfId="0" applyFont="1" applyFill="1" applyBorder="1" applyAlignment="1" applyProtection="1">
      <alignment vertical="center"/>
    </xf>
    <xf numFmtId="3" fontId="17" fillId="0" borderId="65" xfId="0" applyNumberFormat="1" applyFont="1" applyFill="1" applyBorder="1" applyAlignment="1">
      <alignment horizontal="right" vertical="center" wrapText="1"/>
    </xf>
    <xf numFmtId="3" fontId="17" fillId="0" borderId="64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 vertical="center" shrinkToFit="1"/>
    </xf>
    <xf numFmtId="0" fontId="24" fillId="2" borderId="0" xfId="0" applyFont="1" applyFill="1">
      <alignment vertical="center"/>
    </xf>
    <xf numFmtId="0" fontId="5" fillId="0" borderId="11" xfId="0" applyFont="1" applyBorder="1" applyAlignment="1" applyProtection="1">
      <alignment horizontal="centerContinuous" vertical="center"/>
    </xf>
    <xf numFmtId="0" fontId="10" fillId="0" borderId="0" xfId="0" applyFont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center" vertical="center" shrinkToFit="1"/>
    </xf>
    <xf numFmtId="41" fontId="7" fillId="0" borderId="0" xfId="1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Alignment="1" applyProtection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 shrinkToFit="1"/>
    </xf>
    <xf numFmtId="0" fontId="38" fillId="2" borderId="4" xfId="0" applyFont="1" applyFill="1" applyBorder="1" applyAlignment="1">
      <alignment horizontal="center" vertical="center" shrinkToFit="1"/>
    </xf>
    <xf numFmtId="0" fontId="38" fillId="2" borderId="101" xfId="0" applyFont="1" applyFill="1" applyBorder="1" applyAlignment="1">
      <alignment horizontal="center" vertical="center" shrinkToFit="1"/>
    </xf>
    <xf numFmtId="3" fontId="28" fillId="2" borderId="8" xfId="0" applyNumberFormat="1" applyFont="1" applyFill="1" applyBorder="1" applyAlignment="1" applyProtection="1">
      <alignment horizontal="center" vertical="center"/>
    </xf>
    <xf numFmtId="9" fontId="28" fillId="2" borderId="4" xfId="0" applyNumberFormat="1" applyFont="1" applyFill="1" applyBorder="1" applyAlignment="1" applyProtection="1">
      <alignment horizontal="center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6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9" fillId="2" borderId="55" xfId="0" applyFont="1" applyFill="1" applyBorder="1" applyAlignment="1">
      <alignment horizontal="center" vertical="center" wrapText="1"/>
    </xf>
    <xf numFmtId="0" fontId="9" fillId="2" borderId="57" xfId="0" applyFont="1" applyFill="1" applyBorder="1" applyAlignment="1">
      <alignment horizontal="center" vertical="center"/>
    </xf>
    <xf numFmtId="0" fontId="9" fillId="2" borderId="100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 wrapText="1"/>
    </xf>
    <xf numFmtId="0" fontId="14" fillId="0" borderId="49" xfId="0" applyFont="1" applyFill="1" applyBorder="1" applyAlignment="1">
      <alignment horizontal="center" vertical="center" wrapText="1"/>
    </xf>
    <xf numFmtId="0" fontId="14" fillId="0" borderId="50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0" borderId="94" xfId="0" applyFont="1" applyFill="1" applyBorder="1" applyAlignment="1">
      <alignment horizontal="center" vertical="center" wrapText="1"/>
    </xf>
    <xf numFmtId="0" fontId="14" fillId="0" borderId="96" xfId="0" applyFont="1" applyFill="1" applyBorder="1" applyAlignment="1">
      <alignment horizontal="center" vertical="center" wrapText="1"/>
    </xf>
    <xf numFmtId="0" fontId="14" fillId="0" borderId="98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99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95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97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4" fillId="0" borderId="69" xfId="0" applyFont="1" applyFill="1" applyBorder="1" applyAlignment="1">
      <alignment horizontal="center" vertical="center" wrapText="1"/>
    </xf>
    <xf numFmtId="0" fontId="14" fillId="0" borderId="70" xfId="0" applyFont="1" applyFill="1" applyBorder="1" applyAlignment="1">
      <alignment horizontal="center" vertical="center" wrapText="1"/>
    </xf>
    <xf numFmtId="0" fontId="14" fillId="0" borderId="71" xfId="0" applyFont="1" applyFill="1" applyBorder="1" applyAlignment="1">
      <alignment horizontal="center" vertical="center" wrapText="1"/>
    </xf>
    <xf numFmtId="0" fontId="14" fillId="0" borderId="72" xfId="0" applyFont="1" applyFill="1" applyBorder="1" applyAlignment="1">
      <alignment horizontal="center" vertical="center" wrapText="1"/>
    </xf>
    <xf numFmtId="0" fontId="14" fillId="0" borderId="73" xfId="0" applyFont="1" applyFill="1" applyBorder="1" applyAlignment="1">
      <alignment horizontal="center" vertical="center" wrapText="1"/>
    </xf>
    <xf numFmtId="0" fontId="14" fillId="0" borderId="74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0" fontId="14" fillId="0" borderId="47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 applyProtection="1">
      <alignment horizontal="center" vertical="center"/>
    </xf>
    <xf numFmtId="0" fontId="28" fillId="2" borderId="9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89" xfId="0" applyFont="1" applyFill="1" applyBorder="1" applyAlignment="1" applyProtection="1">
      <alignment horizontal="center" vertical="center"/>
    </xf>
    <xf numFmtId="0" fontId="7" fillId="2" borderId="8" xfId="0" applyNumberFormat="1" applyFont="1" applyFill="1" applyBorder="1" applyAlignment="1" applyProtection="1">
      <alignment vertical="center"/>
    </xf>
    <xf numFmtId="0" fontId="7" fillId="2" borderId="10" xfId="0" applyNumberFormat="1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vertical="center"/>
    </xf>
    <xf numFmtId="0" fontId="6" fillId="0" borderId="89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28" fillId="2" borderId="10" xfId="0" applyFont="1" applyFill="1" applyBorder="1" applyAlignment="1" applyProtection="1">
      <alignment horizontal="center" vertical="center"/>
    </xf>
    <xf numFmtId="41" fontId="6" fillId="0" borderId="8" xfId="1" applyFont="1" applyFill="1" applyBorder="1" applyAlignment="1" applyProtection="1">
      <alignment vertical="center"/>
    </xf>
    <xf numFmtId="41" fontId="6" fillId="0" borderId="10" xfId="1" applyFont="1" applyBorder="1" applyAlignment="1">
      <alignment vertical="center"/>
    </xf>
    <xf numFmtId="41" fontId="6" fillId="0" borderId="9" xfId="1" applyFont="1" applyBorder="1" applyAlignment="1">
      <alignment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6" fillId="0" borderId="81" xfId="0" applyFont="1" applyFill="1" applyBorder="1" applyAlignment="1" applyProtection="1">
      <alignment horizontal="center" vertical="center"/>
    </xf>
    <xf numFmtId="0" fontId="6" fillId="0" borderId="82" xfId="0" applyFont="1" applyFill="1" applyBorder="1" applyAlignment="1" applyProtection="1">
      <alignment horizontal="center" vertical="center"/>
    </xf>
    <xf numFmtId="0" fontId="6" fillId="0" borderId="77" xfId="0" applyFont="1" applyFill="1" applyBorder="1" applyAlignment="1" applyProtection="1">
      <alignment horizontal="center" vertical="center"/>
    </xf>
    <xf numFmtId="0" fontId="6" fillId="0" borderId="78" xfId="0" applyFont="1" applyFill="1" applyBorder="1" applyAlignment="1" applyProtection="1">
      <alignment horizontal="center" vertical="center"/>
    </xf>
    <xf numFmtId="0" fontId="6" fillId="0" borderId="83" xfId="0" applyFont="1" applyFill="1" applyBorder="1" applyAlignment="1" applyProtection="1">
      <alignment horizontal="center" vertical="center" wrapText="1"/>
    </xf>
    <xf numFmtId="0" fontId="6" fillId="0" borderId="82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shrinkToFit="1"/>
    </xf>
    <xf numFmtId="0" fontId="7" fillId="3" borderId="9" xfId="0" applyFont="1" applyFill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7" fillId="0" borderId="9" xfId="0" applyFont="1" applyBorder="1" applyAlignment="1" applyProtection="1">
      <alignment horizontal="center" vertical="center" shrinkToFit="1"/>
    </xf>
    <xf numFmtId="0" fontId="7" fillId="4" borderId="8" xfId="0" applyFont="1" applyFill="1" applyBorder="1" applyAlignment="1" applyProtection="1">
      <alignment horizontal="center" vertical="center"/>
    </xf>
    <xf numFmtId="0" fontId="7" fillId="4" borderId="9" xfId="0" applyFont="1" applyFill="1" applyBorder="1" applyAlignment="1" applyProtection="1">
      <alignment horizontal="center" vertical="center"/>
    </xf>
    <xf numFmtId="0" fontId="6" fillId="0" borderId="85" xfId="0" applyFont="1" applyFill="1" applyBorder="1" applyAlignment="1" applyProtection="1">
      <alignment horizontal="center" vertical="center"/>
    </xf>
    <xf numFmtId="0" fontId="6" fillId="0" borderId="86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90" xfId="0" applyFont="1" applyFill="1" applyBorder="1" applyAlignment="1" applyProtection="1">
      <alignment horizontal="center" vertical="center"/>
    </xf>
    <xf numFmtId="0" fontId="6" fillId="0" borderId="91" xfId="0" applyFont="1" applyFill="1" applyBorder="1" applyAlignment="1" applyProtection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77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1" fontId="6" fillId="0" borderId="11" xfId="1" applyFont="1" applyBorder="1" applyAlignment="1">
      <alignment vertical="center"/>
    </xf>
    <xf numFmtId="41" fontId="6" fillId="0" borderId="12" xfId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</xf>
    <xf numFmtId="0" fontId="6" fillId="0" borderId="86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87" xfId="0" applyFont="1" applyFill="1" applyBorder="1" applyAlignment="1" applyProtection="1">
      <alignment horizontal="center" vertical="center" wrapText="1"/>
    </xf>
    <xf numFmtId="0" fontId="6" fillId="0" borderId="78" xfId="0" applyFont="1" applyFill="1" applyBorder="1" applyAlignment="1">
      <alignment horizontal="center" vertical="center"/>
    </xf>
    <xf numFmtId="0" fontId="7" fillId="4" borderId="10" xfId="0" applyFont="1" applyFill="1" applyBorder="1" applyAlignment="1" applyProtection="1">
      <alignment horizontal="center" vertical="center"/>
    </xf>
    <xf numFmtId="41" fontId="7" fillId="0" borderId="8" xfId="1" applyFont="1" applyFill="1" applyBorder="1" applyAlignment="1" applyProtection="1">
      <alignment horizontal="center" vertical="center"/>
    </xf>
    <xf numFmtId="41" fontId="7" fillId="0" borderId="10" xfId="1" applyFont="1" applyFill="1" applyBorder="1" applyAlignment="1" applyProtection="1">
      <alignment horizontal="center" vertical="center"/>
    </xf>
    <xf numFmtId="41" fontId="7" fillId="0" borderId="9" xfId="1" applyFont="1" applyFill="1" applyBorder="1" applyAlignment="1" applyProtection="1">
      <alignment horizontal="center" vertical="center"/>
    </xf>
    <xf numFmtId="181" fontId="6" fillId="2" borderId="8" xfId="1" applyNumberFormat="1" applyFont="1" applyFill="1" applyBorder="1" applyAlignment="1" applyProtection="1">
      <alignment horizontal="center" vertical="center"/>
    </xf>
    <xf numFmtId="181" fontId="6" fillId="2" borderId="9" xfId="1" applyNumberFormat="1" applyFont="1" applyFill="1" applyBorder="1" applyAlignment="1" applyProtection="1">
      <alignment horizontal="center" vertical="center"/>
    </xf>
    <xf numFmtId="181" fontId="6" fillId="2" borderId="77" xfId="1" applyNumberFormat="1" applyFont="1" applyFill="1" applyBorder="1" applyAlignment="1" applyProtection="1">
      <alignment horizontal="center" vertical="center"/>
    </xf>
    <xf numFmtId="181" fontId="6" fillId="2" borderId="78" xfId="1" applyNumberFormat="1" applyFont="1" applyFill="1" applyBorder="1" applyAlignment="1" applyProtection="1">
      <alignment horizontal="center" vertical="center"/>
    </xf>
    <xf numFmtId="181" fontId="6" fillId="2" borderId="81" xfId="1" applyNumberFormat="1" applyFont="1" applyFill="1" applyBorder="1" applyAlignment="1" applyProtection="1">
      <alignment horizontal="center" vertical="center"/>
    </xf>
    <xf numFmtId="181" fontId="6" fillId="2" borderId="82" xfId="1" applyNumberFormat="1" applyFont="1" applyFill="1" applyBorder="1" applyAlignment="1" applyProtection="1">
      <alignment horizontal="center" vertical="center"/>
    </xf>
    <xf numFmtId="181" fontId="6" fillId="2" borderId="85" xfId="1" applyNumberFormat="1" applyFont="1" applyFill="1" applyBorder="1" applyAlignment="1" applyProtection="1">
      <alignment horizontal="center" vertical="center"/>
    </xf>
    <xf numFmtId="181" fontId="6" fillId="2" borderId="86" xfId="1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82" xfId="0" applyFont="1" applyFill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right" vertical="center" wrapText="1"/>
    </xf>
    <xf numFmtId="41" fontId="7" fillId="0" borderId="8" xfId="1" applyFont="1" applyFill="1" applyBorder="1" applyAlignment="1" applyProtection="1">
      <alignment vertical="center"/>
    </xf>
    <xf numFmtId="41" fontId="7" fillId="0" borderId="10" xfId="1" applyFont="1" applyFill="1" applyBorder="1" applyAlignment="1" applyProtection="1">
      <alignment vertical="center"/>
    </xf>
    <xf numFmtId="41" fontId="7" fillId="0" borderId="9" xfId="1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horizontal="right" vertical="center" wrapText="1"/>
    </xf>
    <xf numFmtId="189" fontId="7" fillId="0" borderId="8" xfId="1" applyNumberFormat="1" applyFont="1" applyFill="1" applyBorder="1" applyAlignment="1" applyProtection="1">
      <alignment horizontal="left" vertical="center"/>
    </xf>
    <xf numFmtId="189" fontId="7" fillId="0" borderId="10" xfId="1" applyNumberFormat="1" applyFont="1" applyFill="1" applyBorder="1" applyAlignment="1" applyProtection="1">
      <alignment horizontal="left" vertical="center"/>
    </xf>
    <xf numFmtId="189" fontId="7" fillId="0" borderId="9" xfId="1" applyNumberFormat="1" applyFont="1" applyFill="1" applyBorder="1" applyAlignment="1" applyProtection="1">
      <alignment horizontal="left" vertical="center"/>
    </xf>
    <xf numFmtId="41" fontId="6" fillId="2" borderId="8" xfId="1" applyFont="1" applyFill="1" applyBorder="1" applyAlignment="1">
      <alignment horizontal="center" vertical="center"/>
    </xf>
    <xf numFmtId="41" fontId="6" fillId="2" borderId="9" xfId="1" applyFont="1" applyFill="1" applyBorder="1" applyAlignment="1">
      <alignment horizontal="center" vertical="center"/>
    </xf>
    <xf numFmtId="41" fontId="6" fillId="2" borderId="8" xfId="1" quotePrefix="1" applyFont="1" applyFill="1" applyBorder="1" applyAlignment="1" applyProtection="1">
      <alignment horizontal="center" vertical="center"/>
    </xf>
    <xf numFmtId="41" fontId="6" fillId="2" borderId="9" xfId="1" quotePrefix="1" applyFont="1" applyFill="1" applyBorder="1" applyAlignment="1" applyProtection="1">
      <alignment horizontal="center" vertical="center"/>
    </xf>
    <xf numFmtId="181" fontId="6" fillId="2" borderId="103" xfId="1" applyNumberFormat="1" applyFont="1" applyFill="1" applyBorder="1" applyAlignment="1" applyProtection="1">
      <alignment horizontal="center" vertical="center"/>
    </xf>
    <xf numFmtId="181" fontId="6" fillId="2" borderId="104" xfId="1" applyNumberFormat="1" applyFont="1" applyFill="1" applyBorder="1" applyAlignment="1" applyProtection="1">
      <alignment horizontal="center" vertical="center"/>
    </xf>
    <xf numFmtId="177" fontId="7" fillId="0" borderId="8" xfId="0" applyNumberFormat="1" applyFont="1" applyFill="1" applyBorder="1" applyAlignment="1" applyProtection="1">
      <alignment horizontal="center" vertical="center"/>
    </xf>
    <xf numFmtId="177" fontId="7" fillId="0" borderId="9" xfId="0" applyNumberFormat="1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/>
    </xf>
  </cellXfs>
  <cellStyles count="5">
    <cellStyle name="백분율" xfId="3" builtinId="5"/>
    <cellStyle name="쉼표 [0]" xfId="1" builtinId="6"/>
    <cellStyle name="쉼표 [0] 2" xfId="4" xr:uid="{00000000-0005-0000-0000-000002000000}"/>
    <cellStyle name="표준" xfId="0" builtinId="0"/>
    <cellStyle name="표준 9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view="pageBreakPreview" zoomScaleSheetLayoutView="100" workbookViewId="0">
      <selection activeCell="A9" sqref="A9"/>
    </sheetView>
  </sheetViews>
  <sheetFormatPr defaultRowHeight="16.5"/>
  <sheetData>
    <row r="1" spans="1:14" s="203" customFormat="1" ht="46.5" customHeight="1">
      <c r="A1" s="272" t="s">
        <v>122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ht="46.5" customHeight="1">
      <c r="A2" s="271" t="s">
        <v>118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4" spans="1:14" ht="46.5" customHeight="1">
      <c r="A4" s="4" t="s">
        <v>16</v>
      </c>
    </row>
    <row r="5" spans="1:14" ht="46.5" customHeight="1">
      <c r="A5" s="4" t="s">
        <v>17</v>
      </c>
    </row>
    <row r="6" spans="1:14" ht="46.5" customHeight="1">
      <c r="A6" s="4" t="s">
        <v>119</v>
      </c>
    </row>
    <row r="7" spans="1:14" ht="46.5" customHeight="1">
      <c r="A7" s="4" t="s">
        <v>109</v>
      </c>
    </row>
    <row r="8" spans="1:14" ht="46.5" customHeight="1">
      <c r="A8" s="268" t="s">
        <v>123</v>
      </c>
      <c r="B8" s="267"/>
      <c r="C8" s="267"/>
      <c r="D8" s="267"/>
      <c r="E8" s="267"/>
      <c r="F8" s="267"/>
    </row>
    <row r="9" spans="1:14" ht="24.75" customHeight="1">
      <c r="A9" s="269" t="s">
        <v>22</v>
      </c>
      <c r="B9" s="270"/>
      <c r="C9" s="270"/>
      <c r="D9" s="270"/>
      <c r="E9" s="270"/>
      <c r="F9" s="270"/>
      <c r="G9" s="270"/>
    </row>
    <row r="15" spans="1:14">
      <c r="E15" s="3"/>
    </row>
  </sheetData>
  <mergeCells count="2">
    <mergeCell ref="A2:N2"/>
    <mergeCell ref="A1:N1"/>
  </mergeCells>
  <phoneticPr fontId="2" type="noConversion"/>
  <pageMargins left="0.7" right="0.7" top="0.75" bottom="0.75" header="0.3" footer="0.3"/>
  <pageSetup paperSize="9" scale="62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Y21"/>
  <sheetViews>
    <sheetView view="pageBreakPreview" zoomScale="60" zoomScaleNormal="85" workbookViewId="0">
      <selection activeCell="A2" sqref="A2"/>
    </sheetView>
  </sheetViews>
  <sheetFormatPr defaultColWidth="9" defaultRowHeight="16.5"/>
  <cols>
    <col min="1" max="1" width="8.25" style="205" customWidth="1"/>
    <col min="2" max="2" width="44.125" style="207" customWidth="1"/>
    <col min="3" max="3" width="14.25" style="205" customWidth="1"/>
    <col min="4" max="5" width="5.625" style="205" customWidth="1"/>
    <col min="6" max="6" width="14.25" style="205" customWidth="1"/>
    <col min="7" max="7" width="9" style="205"/>
    <col min="8" max="8" width="12.375" style="205" customWidth="1"/>
    <col min="9" max="9" width="11" style="205" customWidth="1"/>
    <col min="10" max="10" width="10.875" style="205" customWidth="1"/>
    <col min="11" max="11" width="7.625" style="205" customWidth="1"/>
    <col min="12" max="14" width="12.375" style="206" customWidth="1"/>
    <col min="15" max="15" width="14.75" style="205" customWidth="1"/>
    <col min="16" max="16" width="10" style="205" customWidth="1"/>
    <col min="17" max="19" width="12.75" style="205" customWidth="1"/>
    <col min="20" max="20" width="7.5" style="205" customWidth="1"/>
    <col min="21" max="16384" width="9" style="205"/>
  </cols>
  <sheetData>
    <row r="1" spans="1:25" s="203" customFormat="1" ht="26.25">
      <c r="A1" s="302" t="s">
        <v>120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</row>
    <row r="2" spans="1:25" ht="26.25">
      <c r="A2" s="254" t="s">
        <v>64</v>
      </c>
      <c r="B2" s="255"/>
      <c r="C2" s="256"/>
      <c r="D2" s="256"/>
      <c r="E2" s="256"/>
      <c r="F2" s="256"/>
      <c r="G2" s="226"/>
      <c r="H2" s="226"/>
      <c r="I2" s="226"/>
      <c r="J2" s="226"/>
      <c r="K2" s="226"/>
      <c r="L2" s="227"/>
      <c r="M2" s="227"/>
      <c r="N2" s="227"/>
      <c r="O2" s="226"/>
      <c r="P2" s="226"/>
      <c r="Q2" s="226"/>
      <c r="R2" s="226"/>
      <c r="S2" s="226"/>
      <c r="T2" s="226"/>
    </row>
    <row r="3" spans="1:25" ht="21" thickBot="1">
      <c r="T3" s="208" t="s">
        <v>26</v>
      </c>
    </row>
    <row r="4" spans="1:25" ht="17.25">
      <c r="A4" s="303" t="s">
        <v>108</v>
      </c>
      <c r="B4" s="306" t="s">
        <v>39</v>
      </c>
      <c r="C4" s="292" t="s">
        <v>107</v>
      </c>
      <c r="D4" s="292" t="s">
        <v>106</v>
      </c>
      <c r="E4" s="292" t="s">
        <v>27</v>
      </c>
      <c r="F4" s="309" t="s">
        <v>40</v>
      </c>
      <c r="G4" s="310"/>
      <c r="H4" s="310"/>
      <c r="I4" s="310"/>
      <c r="J4" s="310"/>
      <c r="K4" s="311"/>
      <c r="L4" s="312" t="s">
        <v>28</v>
      </c>
      <c r="M4" s="313"/>
      <c r="N4" s="314"/>
      <c r="O4" s="309" t="s">
        <v>46</v>
      </c>
      <c r="P4" s="310"/>
      <c r="Q4" s="310"/>
      <c r="R4" s="310"/>
      <c r="S4" s="310"/>
      <c r="T4" s="318"/>
    </row>
    <row r="5" spans="1:25">
      <c r="A5" s="304"/>
      <c r="B5" s="307"/>
      <c r="C5" s="293"/>
      <c r="D5" s="293"/>
      <c r="E5" s="293"/>
      <c r="F5" s="319" t="s">
        <v>41</v>
      </c>
      <c r="G5" s="320"/>
      <c r="H5" s="320"/>
      <c r="I5" s="320"/>
      <c r="J5" s="320"/>
      <c r="K5" s="321"/>
      <c r="L5" s="315"/>
      <c r="M5" s="316"/>
      <c r="N5" s="317"/>
      <c r="O5" s="319" t="s">
        <v>29</v>
      </c>
      <c r="P5" s="320"/>
      <c r="Q5" s="320"/>
      <c r="R5" s="320"/>
      <c r="S5" s="320"/>
      <c r="T5" s="322"/>
    </row>
    <row r="6" spans="1:25">
      <c r="A6" s="304"/>
      <c r="B6" s="307"/>
      <c r="C6" s="293"/>
      <c r="D6" s="293"/>
      <c r="E6" s="293"/>
      <c r="F6" s="279" t="s">
        <v>30</v>
      </c>
      <c r="G6" s="280"/>
      <c r="H6" s="281" t="s">
        <v>31</v>
      </c>
      <c r="I6" s="282"/>
      <c r="J6" s="283"/>
      <c r="K6" s="323" t="s">
        <v>32</v>
      </c>
      <c r="L6" s="284" t="s">
        <v>33</v>
      </c>
      <c r="M6" s="284" t="s">
        <v>34</v>
      </c>
      <c r="N6" s="284" t="s">
        <v>105</v>
      </c>
      <c r="O6" s="332" t="s">
        <v>30</v>
      </c>
      <c r="P6" s="280"/>
      <c r="Q6" s="281" t="s">
        <v>31</v>
      </c>
      <c r="R6" s="282"/>
      <c r="S6" s="283"/>
      <c r="T6" s="329" t="s">
        <v>32</v>
      </c>
    </row>
    <row r="7" spans="1:25">
      <c r="A7" s="304"/>
      <c r="B7" s="307"/>
      <c r="C7" s="293"/>
      <c r="D7" s="293"/>
      <c r="E7" s="293"/>
      <c r="F7" s="289" t="s">
        <v>43</v>
      </c>
      <c r="G7" s="295" t="s">
        <v>42</v>
      </c>
      <c r="H7" s="289" t="s">
        <v>44</v>
      </c>
      <c r="I7" s="298" t="s">
        <v>45</v>
      </c>
      <c r="J7" s="295" t="s">
        <v>104</v>
      </c>
      <c r="K7" s="324"/>
      <c r="L7" s="284"/>
      <c r="M7" s="284"/>
      <c r="N7" s="284"/>
      <c r="O7" s="326" t="s">
        <v>43</v>
      </c>
      <c r="P7" s="295" t="s">
        <v>42</v>
      </c>
      <c r="Q7" s="289" t="s">
        <v>47</v>
      </c>
      <c r="R7" s="298" t="s">
        <v>45</v>
      </c>
      <c r="S7" s="295" t="s">
        <v>103</v>
      </c>
      <c r="T7" s="330"/>
    </row>
    <row r="8" spans="1:25">
      <c r="A8" s="304"/>
      <c r="B8" s="307"/>
      <c r="C8" s="293"/>
      <c r="D8" s="293"/>
      <c r="E8" s="293"/>
      <c r="F8" s="290"/>
      <c r="G8" s="296"/>
      <c r="H8" s="290"/>
      <c r="I8" s="299"/>
      <c r="J8" s="296"/>
      <c r="K8" s="324"/>
      <c r="L8" s="284"/>
      <c r="M8" s="284"/>
      <c r="N8" s="284"/>
      <c r="O8" s="327"/>
      <c r="P8" s="296"/>
      <c r="Q8" s="290"/>
      <c r="R8" s="299"/>
      <c r="S8" s="296"/>
      <c r="T8" s="330"/>
      <c r="U8" s="209"/>
      <c r="V8" s="209"/>
      <c r="W8" s="209"/>
      <c r="X8" s="209"/>
      <c r="Y8" s="209"/>
    </row>
    <row r="9" spans="1:25" ht="17.25" thickBot="1">
      <c r="A9" s="305"/>
      <c r="B9" s="308"/>
      <c r="C9" s="294"/>
      <c r="D9" s="294"/>
      <c r="E9" s="294"/>
      <c r="F9" s="291"/>
      <c r="G9" s="297"/>
      <c r="H9" s="291"/>
      <c r="I9" s="300"/>
      <c r="J9" s="297"/>
      <c r="K9" s="325"/>
      <c r="L9" s="285"/>
      <c r="M9" s="285"/>
      <c r="N9" s="285"/>
      <c r="O9" s="328"/>
      <c r="P9" s="297"/>
      <c r="Q9" s="291"/>
      <c r="R9" s="300"/>
      <c r="S9" s="297"/>
      <c r="T9" s="331"/>
      <c r="U9" s="209"/>
      <c r="W9" s="209"/>
      <c r="X9" s="209"/>
      <c r="Y9" s="209"/>
    </row>
    <row r="10" spans="1:25" ht="17.25" thickTop="1">
      <c r="A10" s="286" t="s">
        <v>100</v>
      </c>
      <c r="B10" s="287"/>
      <c r="C10" s="287"/>
      <c r="D10" s="287"/>
      <c r="E10" s="288"/>
      <c r="F10" s="210" t="e">
        <f>F11+#REF!</f>
        <v>#REF!</v>
      </c>
      <c r="G10" s="211"/>
      <c r="H10" s="210" t="e">
        <f>H11+#REF!</f>
        <v>#REF!</v>
      </c>
      <c r="I10" s="210" t="e">
        <f>I11+#REF!</f>
        <v>#REF!</v>
      </c>
      <c r="J10" s="210" t="e">
        <f>J11+#REF!</f>
        <v>#REF!</v>
      </c>
      <c r="K10" s="212"/>
      <c r="L10" s="210" t="e">
        <f>L11+#REF!</f>
        <v>#REF!</v>
      </c>
      <c r="M10" s="210" t="e">
        <f>M11+#REF!</f>
        <v>#REF!</v>
      </c>
      <c r="N10" s="210" t="e">
        <f>N11+#REF!</f>
        <v>#REF!</v>
      </c>
      <c r="O10" s="210" t="e">
        <f>O11+#REF!</f>
        <v>#REF!</v>
      </c>
      <c r="P10" s="213"/>
      <c r="Q10" s="210" t="e">
        <f>Q11+#REF!</f>
        <v>#REF!</v>
      </c>
      <c r="R10" s="210" t="e">
        <f>R11+#REF!</f>
        <v>#REF!</v>
      </c>
      <c r="S10" s="210" t="e">
        <f>S11+#REF!</f>
        <v>#REF!</v>
      </c>
      <c r="T10" s="214" t="s">
        <v>35</v>
      </c>
      <c r="U10" s="209"/>
      <c r="V10" s="209"/>
      <c r="W10" s="209"/>
      <c r="X10" s="209"/>
      <c r="Y10" s="209"/>
    </row>
    <row r="11" spans="1:25">
      <c r="A11" s="273" t="s">
        <v>102</v>
      </c>
      <c r="B11" s="276" t="s">
        <v>36</v>
      </c>
      <c r="C11" s="277"/>
      <c r="D11" s="277"/>
      <c r="E11" s="278"/>
      <c r="F11" s="215">
        <f>SUM(F12:F17)</f>
        <v>0</v>
      </c>
      <c r="G11" s="216" t="s">
        <v>35</v>
      </c>
      <c r="H11" s="215">
        <f>SUM(H12:H17)</f>
        <v>0</v>
      </c>
      <c r="I11" s="215">
        <f>SUM(I12:I17)</f>
        <v>0</v>
      </c>
      <c r="J11" s="215">
        <f>SUM(J12:J17)</f>
        <v>0</v>
      </c>
      <c r="K11" s="217"/>
      <c r="L11" s="215">
        <f>SUM(L12:L17)</f>
        <v>0</v>
      </c>
      <c r="M11" s="215">
        <f>SUM(M12:M17)</f>
        <v>0</v>
      </c>
      <c r="N11" s="215">
        <f>SUM(N12:N17)</f>
        <v>0</v>
      </c>
      <c r="O11" s="215">
        <f>SUM(O12:O17)</f>
        <v>0</v>
      </c>
      <c r="P11" s="33"/>
      <c r="Q11" s="215">
        <f>SUM(Q12:Q17)</f>
        <v>0</v>
      </c>
      <c r="R11" s="215">
        <f>SUM(R12:R17)</f>
        <v>0</v>
      </c>
      <c r="S11" s="215">
        <f>SUM(S12:S17)</f>
        <v>0</v>
      </c>
      <c r="T11" s="218" t="s">
        <v>35</v>
      </c>
      <c r="U11" s="219"/>
      <c r="V11" s="219"/>
      <c r="W11" s="219"/>
      <c r="X11" s="219"/>
      <c r="Y11" s="209"/>
    </row>
    <row r="12" spans="1:25" ht="24">
      <c r="A12" s="274"/>
      <c r="B12" s="262"/>
      <c r="C12" s="228"/>
      <c r="D12" s="229"/>
      <c r="E12" s="229"/>
      <c r="F12" s="242">
        <f>H12+I12+J12</f>
        <v>0</v>
      </c>
      <c r="G12" s="243" t="e">
        <f>H12/E12/D12</f>
        <v>#DIV/0!</v>
      </c>
      <c r="H12" s="230"/>
      <c r="I12" s="231"/>
      <c r="J12" s="232"/>
      <c r="K12" s="238"/>
      <c r="L12" s="35"/>
      <c r="M12" s="36"/>
      <c r="N12" s="36"/>
      <c r="O12" s="37">
        <f>Q12+R12+S12</f>
        <v>0</v>
      </c>
      <c r="P12" s="38" t="e">
        <f>Q12/D12/E12</f>
        <v>#DIV/0!</v>
      </c>
      <c r="Q12" s="37">
        <f t="shared" ref="Q12:S16" si="0">H12-L12</f>
        <v>0</v>
      </c>
      <c r="R12" s="37">
        <f t="shared" si="0"/>
        <v>0</v>
      </c>
      <c r="S12" s="37">
        <f t="shared" si="0"/>
        <v>0</v>
      </c>
      <c r="T12" s="239"/>
      <c r="U12" s="220"/>
      <c r="V12" s="220"/>
      <c r="W12" s="220"/>
      <c r="X12" s="220"/>
      <c r="Y12" s="209"/>
    </row>
    <row r="13" spans="1:25" ht="24">
      <c r="A13" s="274"/>
      <c r="B13" s="263"/>
      <c r="C13" s="228"/>
      <c r="D13" s="229"/>
      <c r="E13" s="229"/>
      <c r="F13" s="242">
        <f t="shared" ref="F13:F16" si="1">H13+I13+J13</f>
        <v>0</v>
      </c>
      <c r="G13" s="243" t="e">
        <f t="shared" ref="G13:G17" si="2">H13/E13/D13</f>
        <v>#DIV/0!</v>
      </c>
      <c r="H13" s="230"/>
      <c r="I13" s="231"/>
      <c r="J13" s="232"/>
      <c r="K13" s="238"/>
      <c r="L13" s="35"/>
      <c r="M13" s="36"/>
      <c r="N13" s="36"/>
      <c r="O13" s="37">
        <f>Q13+R13+S13</f>
        <v>0</v>
      </c>
      <c r="P13" s="38" t="e">
        <f>Q13/D13/E13</f>
        <v>#DIV/0!</v>
      </c>
      <c r="Q13" s="37">
        <f t="shared" si="0"/>
        <v>0</v>
      </c>
      <c r="R13" s="37">
        <f t="shared" si="0"/>
        <v>0</v>
      </c>
      <c r="S13" s="37">
        <f t="shared" si="0"/>
        <v>0</v>
      </c>
      <c r="T13" s="239"/>
      <c r="U13" s="220"/>
      <c r="V13" s="220"/>
      <c r="W13" s="220"/>
      <c r="X13" s="220"/>
      <c r="Y13" s="209"/>
    </row>
    <row r="14" spans="1:25" ht="24">
      <c r="A14" s="274"/>
      <c r="B14" s="263"/>
      <c r="C14" s="228"/>
      <c r="D14" s="229"/>
      <c r="E14" s="229"/>
      <c r="F14" s="242">
        <f t="shared" si="1"/>
        <v>0</v>
      </c>
      <c r="G14" s="243" t="e">
        <f t="shared" si="2"/>
        <v>#DIV/0!</v>
      </c>
      <c r="H14" s="230"/>
      <c r="I14" s="231"/>
      <c r="J14" s="232"/>
      <c r="K14" s="238"/>
      <c r="L14" s="35"/>
      <c r="M14" s="36"/>
      <c r="N14" s="36"/>
      <c r="O14" s="37">
        <f>Q14+R14+S14</f>
        <v>0</v>
      </c>
      <c r="P14" s="38" t="e">
        <f>Q14/D14/E14</f>
        <v>#DIV/0!</v>
      </c>
      <c r="Q14" s="37">
        <f t="shared" si="0"/>
        <v>0</v>
      </c>
      <c r="R14" s="37">
        <f t="shared" si="0"/>
        <v>0</v>
      </c>
      <c r="S14" s="37">
        <f t="shared" si="0"/>
        <v>0</v>
      </c>
      <c r="T14" s="239"/>
      <c r="U14" s="220"/>
      <c r="V14" s="220"/>
      <c r="W14" s="220"/>
      <c r="X14" s="220"/>
      <c r="Y14" s="209"/>
    </row>
    <row r="15" spans="1:25" ht="24">
      <c r="A15" s="274"/>
      <c r="B15" s="263"/>
      <c r="C15" s="228"/>
      <c r="D15" s="229"/>
      <c r="E15" s="229"/>
      <c r="F15" s="242">
        <f t="shared" si="1"/>
        <v>0</v>
      </c>
      <c r="G15" s="243" t="e">
        <f t="shared" si="2"/>
        <v>#DIV/0!</v>
      </c>
      <c r="H15" s="230"/>
      <c r="I15" s="231"/>
      <c r="J15" s="232"/>
      <c r="K15" s="238"/>
      <c r="L15" s="35"/>
      <c r="M15" s="36"/>
      <c r="N15" s="36"/>
      <c r="O15" s="37">
        <f>Q15+R15+S15</f>
        <v>0</v>
      </c>
      <c r="P15" s="38" t="e">
        <f>Q15/D15/E15</f>
        <v>#DIV/0!</v>
      </c>
      <c r="Q15" s="37">
        <f t="shared" si="0"/>
        <v>0</v>
      </c>
      <c r="R15" s="37">
        <f t="shared" si="0"/>
        <v>0</v>
      </c>
      <c r="S15" s="37">
        <f t="shared" si="0"/>
        <v>0</v>
      </c>
      <c r="T15" s="239"/>
      <c r="U15" s="220"/>
      <c r="V15" s="220"/>
      <c r="W15" s="220"/>
      <c r="X15" s="220"/>
      <c r="Y15" s="209"/>
    </row>
    <row r="16" spans="1:25" ht="24">
      <c r="A16" s="274"/>
      <c r="B16" s="263"/>
      <c r="C16" s="228"/>
      <c r="D16" s="229"/>
      <c r="E16" s="229"/>
      <c r="F16" s="242">
        <f t="shared" si="1"/>
        <v>0</v>
      </c>
      <c r="G16" s="243" t="e">
        <f t="shared" si="2"/>
        <v>#DIV/0!</v>
      </c>
      <c r="H16" s="230"/>
      <c r="I16" s="231"/>
      <c r="J16" s="232"/>
      <c r="K16" s="238"/>
      <c r="L16" s="35"/>
      <c r="M16" s="36"/>
      <c r="N16" s="36"/>
      <c r="O16" s="37">
        <f>Q16+R16+S16</f>
        <v>0</v>
      </c>
      <c r="P16" s="38" t="e">
        <f>Q16/D16/E16</f>
        <v>#DIV/0!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239"/>
      <c r="U16" s="220"/>
      <c r="V16" s="220"/>
      <c r="W16" s="220"/>
      <c r="X16" s="220"/>
      <c r="Y16" s="209"/>
    </row>
    <row r="17" spans="1:25" ht="24.75" thickBot="1">
      <c r="A17" s="275"/>
      <c r="B17" s="264"/>
      <c r="C17" s="235"/>
      <c r="D17" s="233"/>
      <c r="E17" s="233"/>
      <c r="F17" s="252">
        <f>H17+I17+J17</f>
        <v>0</v>
      </c>
      <c r="G17" s="253" t="e">
        <f t="shared" si="2"/>
        <v>#DIV/0!</v>
      </c>
      <c r="H17" s="236"/>
      <c r="I17" s="237"/>
      <c r="J17" s="234"/>
      <c r="K17" s="240"/>
      <c r="L17" s="39"/>
      <c r="M17" s="40"/>
      <c r="N17" s="40"/>
      <c r="O17" s="41"/>
      <c r="P17" s="42"/>
      <c r="Q17" s="41"/>
      <c r="R17" s="43"/>
      <c r="S17" s="42"/>
      <c r="T17" s="241"/>
      <c r="U17" s="220"/>
      <c r="V17" s="220"/>
      <c r="W17" s="220"/>
      <c r="X17" s="220"/>
      <c r="Y17" s="209"/>
    </row>
    <row r="18" spans="1:25" ht="19.5">
      <c r="A18" s="221"/>
      <c r="O18" s="222"/>
      <c r="P18" s="222"/>
      <c r="Q18" s="222"/>
      <c r="R18" s="222"/>
      <c r="S18" s="222"/>
      <c r="T18" s="222"/>
      <c r="U18" s="222"/>
      <c r="V18" s="222"/>
      <c r="W18" s="222"/>
      <c r="X18" s="222"/>
    </row>
    <row r="19" spans="1:25">
      <c r="A19" s="223"/>
      <c r="B19" s="224"/>
      <c r="C19" s="34"/>
      <c r="D19" s="301"/>
      <c r="E19" s="301"/>
      <c r="F19" s="202"/>
      <c r="M19" s="34"/>
      <c r="N19" s="34"/>
      <c r="O19" s="34" t="s">
        <v>38</v>
      </c>
      <c r="P19" s="34"/>
      <c r="Q19" s="203"/>
      <c r="R19" s="203" t="s">
        <v>101</v>
      </c>
      <c r="S19" s="203"/>
      <c r="T19" s="224" t="s">
        <v>37</v>
      </c>
    </row>
    <row r="20" spans="1:25">
      <c r="A20" s="223"/>
      <c r="B20" s="203"/>
      <c r="C20" s="203"/>
      <c r="D20" s="224"/>
      <c r="E20" s="203"/>
      <c r="F20" s="225"/>
      <c r="N20" s="203"/>
      <c r="O20" s="203"/>
      <c r="P20" s="203"/>
      <c r="Q20" s="203"/>
      <c r="R20" s="203"/>
      <c r="S20" s="203"/>
      <c r="T20" s="224"/>
    </row>
    <row r="21" spans="1:25">
      <c r="A21" s="223"/>
      <c r="B21" s="224"/>
      <c r="C21" s="34"/>
      <c r="D21" s="301"/>
      <c r="E21" s="301"/>
      <c r="F21" s="202"/>
      <c r="N21" s="203"/>
      <c r="O21" s="34" t="s">
        <v>38</v>
      </c>
      <c r="P21" s="34"/>
      <c r="Q21" s="203"/>
      <c r="R21" s="203" t="s">
        <v>101</v>
      </c>
      <c r="S21" s="203"/>
      <c r="T21" s="224" t="s">
        <v>37</v>
      </c>
    </row>
  </sheetData>
  <mergeCells count="35">
    <mergeCell ref="A1:T1"/>
    <mergeCell ref="A4:A9"/>
    <mergeCell ref="B4:B9"/>
    <mergeCell ref="D4:D9"/>
    <mergeCell ref="E4:E9"/>
    <mergeCell ref="F4:K4"/>
    <mergeCell ref="L4:N5"/>
    <mergeCell ref="O4:T4"/>
    <mergeCell ref="F5:K5"/>
    <mergeCell ref="O5:T5"/>
    <mergeCell ref="J7:J9"/>
    <mergeCell ref="K6:K9"/>
    <mergeCell ref="O7:O9"/>
    <mergeCell ref="T6:T9"/>
    <mergeCell ref="N6:N9"/>
    <mergeCell ref="O6:P6"/>
    <mergeCell ref="D19:E19"/>
    <mergeCell ref="D21:E21"/>
    <mergeCell ref="F7:F9"/>
    <mergeCell ref="H7:H9"/>
    <mergeCell ref="I7:I9"/>
    <mergeCell ref="Q6:S6"/>
    <mergeCell ref="A10:E10"/>
    <mergeCell ref="M6:M9"/>
    <mergeCell ref="Q7:Q9"/>
    <mergeCell ref="C4:C9"/>
    <mergeCell ref="G7:G9"/>
    <mergeCell ref="P7:P9"/>
    <mergeCell ref="R7:R9"/>
    <mergeCell ref="S7:S9"/>
    <mergeCell ref="A11:A17"/>
    <mergeCell ref="B11:E11"/>
    <mergeCell ref="F6:G6"/>
    <mergeCell ref="H6:J6"/>
    <mergeCell ref="L6:L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T59"/>
  <sheetViews>
    <sheetView view="pageBreakPreview" zoomScale="55" zoomScaleNormal="70" zoomScaleSheetLayoutView="55" zoomScalePageLayoutView="55" workbookViewId="0">
      <pane xSplit="3" ySplit="14" topLeftCell="D33" activePane="bottomRight" state="frozen"/>
      <selection pane="topRight" activeCell="D1" sqref="D1"/>
      <selection pane="bottomLeft" activeCell="A15" sqref="A15"/>
      <selection pane="bottomRight" activeCell="A2" sqref="A2"/>
    </sheetView>
  </sheetViews>
  <sheetFormatPr defaultColWidth="9" defaultRowHeight="16.5" outlineLevelRow="1"/>
  <cols>
    <col min="1" max="1" width="16" style="46" customWidth="1"/>
    <col min="2" max="3" width="16" style="1" customWidth="1"/>
    <col min="4" max="4" width="17.75" style="2" customWidth="1"/>
    <col min="5" max="7" width="17.75" style="1" customWidth="1"/>
    <col min="8" max="8" width="17.375" style="1" customWidth="1"/>
    <col min="9" max="9" width="19.25" style="1" customWidth="1"/>
    <col min="10" max="18" width="17.75" style="1" customWidth="1"/>
    <col min="19" max="19" width="16.5" style="1" customWidth="1"/>
    <col min="20" max="20" width="7.5" style="1" customWidth="1"/>
    <col min="21" max="16384" width="9" style="1"/>
  </cols>
  <sheetData>
    <row r="1" spans="1:20" s="7" customFormat="1" ht="43.5" customHeight="1">
      <c r="A1" s="171" t="s">
        <v>121</v>
      </c>
      <c r="B1" s="257"/>
      <c r="C1" s="5"/>
      <c r="D1" s="6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20" s="7" customFormat="1" ht="21" customHeight="1">
      <c r="A2" s="8" t="s">
        <v>19</v>
      </c>
      <c r="B2" s="349"/>
      <c r="C2" s="343"/>
      <c r="D2" s="343"/>
      <c r="E2" s="344"/>
      <c r="F2" s="8" t="s">
        <v>75</v>
      </c>
      <c r="G2" s="342"/>
      <c r="H2" s="343"/>
      <c r="I2" s="344"/>
      <c r="J2" s="8" t="s">
        <v>12</v>
      </c>
      <c r="K2" s="333"/>
      <c r="L2" s="345"/>
      <c r="M2" s="8" t="s">
        <v>13</v>
      </c>
      <c r="N2" s="333"/>
      <c r="O2" s="334"/>
      <c r="P2" s="8" t="s">
        <v>14</v>
      </c>
      <c r="Q2" s="333">
        <f>'(총괄)조정내역표'!E12</f>
        <v>0</v>
      </c>
      <c r="R2" s="334"/>
    </row>
    <row r="3" spans="1:20" s="7" customFormat="1" ht="21" customHeight="1">
      <c r="A3" s="8" t="s">
        <v>82</v>
      </c>
      <c r="B3" s="350"/>
      <c r="C3" s="351"/>
      <c r="D3" s="351"/>
      <c r="E3" s="352"/>
      <c r="F3" s="8" t="s">
        <v>20</v>
      </c>
      <c r="G3" s="337">
        <f>'(총괄)조정내역표'!B12</f>
        <v>0</v>
      </c>
      <c r="H3" s="338"/>
      <c r="I3" s="338"/>
      <c r="J3" s="338"/>
      <c r="K3" s="338"/>
      <c r="L3" s="338"/>
      <c r="M3" s="338"/>
      <c r="N3" s="338"/>
      <c r="O3" s="338"/>
      <c r="P3" s="8" t="s">
        <v>42</v>
      </c>
      <c r="Q3" s="265" t="e">
        <f>'(총괄)조정내역표'!H12/'(총괄)조정내역표'!E12/'(총괄)조정내역표'!D12</f>
        <v>#DIV/0!</v>
      </c>
      <c r="R3" s="266" t="e">
        <f>'(총괄)조정내역표'!G12/'(총괄)조정내역표'!C12</f>
        <v>#DIV/0!</v>
      </c>
    </row>
    <row r="4" spans="1:20" s="7" customFormat="1" ht="10.9" customHeight="1">
      <c r="A4" s="9"/>
      <c r="B4" s="10"/>
      <c r="C4" s="10"/>
      <c r="D4" s="10"/>
      <c r="E4" s="10"/>
      <c r="F4" s="10"/>
      <c r="G4" s="10"/>
      <c r="H4" s="10"/>
      <c r="I4" s="10"/>
      <c r="J4" s="9"/>
      <c r="K4" s="10"/>
      <c r="L4" s="10"/>
      <c r="M4" s="10"/>
      <c r="N4" s="10"/>
      <c r="O4" s="10"/>
      <c r="P4" s="10"/>
      <c r="Q4" s="10"/>
      <c r="R4" s="11" t="s">
        <v>11</v>
      </c>
      <c r="T4" s="12"/>
    </row>
    <row r="5" spans="1:20" s="12" customFormat="1" ht="21.6" customHeight="1">
      <c r="A5" s="359" t="s">
        <v>8</v>
      </c>
      <c r="B5" s="360"/>
      <c r="C5" s="363" t="s">
        <v>66</v>
      </c>
      <c r="D5" s="364"/>
      <c r="E5" s="363" t="s">
        <v>65</v>
      </c>
      <c r="F5" s="398"/>
      <c r="G5" s="398"/>
      <c r="H5" s="398"/>
      <c r="I5" s="398"/>
      <c r="J5" s="398"/>
      <c r="K5" s="398"/>
      <c r="L5" s="363" t="s">
        <v>71</v>
      </c>
      <c r="M5" s="398"/>
      <c r="N5" s="398"/>
      <c r="O5" s="398"/>
      <c r="P5" s="364"/>
      <c r="Q5" s="261" t="s">
        <v>117</v>
      </c>
      <c r="R5" s="261" t="s">
        <v>116</v>
      </c>
    </row>
    <row r="6" spans="1:20" s="12" customFormat="1" ht="21.6" customHeight="1">
      <c r="A6" s="359"/>
      <c r="B6" s="360"/>
      <c r="C6" s="363"/>
      <c r="D6" s="364"/>
      <c r="E6" s="13" t="s">
        <v>49</v>
      </c>
      <c r="F6" s="13" t="s">
        <v>68</v>
      </c>
      <c r="G6" s="13" t="s">
        <v>69</v>
      </c>
      <c r="H6" s="13" t="s">
        <v>114</v>
      </c>
      <c r="I6" s="13" t="s">
        <v>52</v>
      </c>
      <c r="J6" s="13" t="s">
        <v>53</v>
      </c>
      <c r="K6" s="13" t="s">
        <v>70</v>
      </c>
      <c r="L6" s="13" t="s">
        <v>93</v>
      </c>
      <c r="M6" s="13" t="s">
        <v>48</v>
      </c>
      <c r="N6" s="13" t="s">
        <v>72</v>
      </c>
      <c r="O6" s="13" t="s">
        <v>50</v>
      </c>
      <c r="P6" s="13" t="s">
        <v>73</v>
      </c>
      <c r="Q6" s="259"/>
      <c r="R6" s="259"/>
    </row>
    <row r="7" spans="1:20" s="12" customFormat="1" ht="21.6" customHeight="1">
      <c r="A7" s="361" t="s">
        <v>9</v>
      </c>
      <c r="B7" s="362"/>
      <c r="C7" s="159" t="e">
        <f>D7/$Q$2/($K$2*$N$2)</f>
        <v>#DIV/0!</v>
      </c>
      <c r="D7" s="158">
        <f>SUM(E7:P7)</f>
        <v>0</v>
      </c>
      <c r="E7" s="14">
        <f>$D$14</f>
        <v>0</v>
      </c>
      <c r="F7" s="14">
        <f>D19</f>
        <v>0</v>
      </c>
      <c r="G7" s="14">
        <f>D22</f>
        <v>0</v>
      </c>
      <c r="H7" s="181">
        <f>D25</f>
        <v>0</v>
      </c>
      <c r="I7" s="14">
        <f>D29</f>
        <v>0</v>
      </c>
      <c r="J7" s="14">
        <f>D32</f>
        <v>0</v>
      </c>
      <c r="K7" s="14">
        <f>D37</f>
        <v>0</v>
      </c>
      <c r="L7" s="14">
        <f>D40</f>
        <v>0</v>
      </c>
      <c r="M7" s="14">
        <f>D42</f>
        <v>0</v>
      </c>
      <c r="N7" s="14">
        <f>D44</f>
        <v>0</v>
      </c>
      <c r="O7" s="14">
        <f>D49</f>
        <v>0</v>
      </c>
      <c r="P7" s="14">
        <f>D53</f>
        <v>0</v>
      </c>
      <c r="Q7" s="260"/>
      <c r="R7" s="260"/>
    </row>
    <row r="8" spans="1:20" s="12" customFormat="1" ht="21.6" customHeight="1">
      <c r="A8" s="361" t="s">
        <v>24</v>
      </c>
      <c r="B8" s="362"/>
      <c r="C8" s="159" t="e">
        <f>D8/$Q$2/($K$2*$N$2)</f>
        <v>#DIV/0!</v>
      </c>
      <c r="D8" s="158">
        <f>SUM(E8:P8)</f>
        <v>0</v>
      </c>
      <c r="E8" s="14">
        <f>R14</f>
        <v>0</v>
      </c>
      <c r="F8" s="14">
        <f>R19</f>
        <v>0</v>
      </c>
      <c r="G8" s="14">
        <f>R22</f>
        <v>0</v>
      </c>
      <c r="H8" s="14">
        <f>R25</f>
        <v>0</v>
      </c>
      <c r="I8" s="14">
        <f>R29</f>
        <v>0</v>
      </c>
      <c r="J8" s="14">
        <f>R32</f>
        <v>0</v>
      </c>
      <c r="K8" s="14">
        <f>R37</f>
        <v>0</v>
      </c>
      <c r="L8" s="14">
        <f>R40</f>
        <v>0</v>
      </c>
      <c r="M8" s="14">
        <f>R42</f>
        <v>0</v>
      </c>
      <c r="N8" s="14">
        <f>R44</f>
        <v>0</v>
      </c>
      <c r="O8" s="14">
        <f>R49</f>
        <v>0</v>
      </c>
      <c r="P8" s="14">
        <f>R53</f>
        <v>0</v>
      </c>
      <c r="Q8" s="260"/>
      <c r="R8" s="260"/>
    </row>
    <row r="9" spans="1:20" s="12" customFormat="1" ht="17.25" hidden="1" customHeight="1" outlineLevel="1">
      <c r="A9" s="152"/>
      <c r="B9" s="58" t="s">
        <v>78</v>
      </c>
      <c r="C9" s="244" t="e">
        <f>C7/$Q$3*100</f>
        <v>#DIV/0!</v>
      </c>
      <c r="E9" s="150"/>
      <c r="F9" s="150"/>
      <c r="G9" s="150"/>
      <c r="H9" s="150"/>
      <c r="I9" s="150"/>
      <c r="J9" s="150"/>
      <c r="K9" s="150"/>
      <c r="L9" s="150" t="e">
        <f>IF(#REF!/D7&gt;=65%,"OK","CHECK")</f>
        <v>#REF!</v>
      </c>
      <c r="M9" s="150"/>
      <c r="N9" s="151" t="e">
        <f>IF(N7/#REF!&lt;10%,"OK","CHECK")</f>
        <v>#REF!</v>
      </c>
      <c r="O9" s="150"/>
      <c r="P9" s="150"/>
      <c r="Q9" s="151" t="e">
        <f>IF(Q7/(D7-Q7)&lt;10%,"OK","CHECK")</f>
        <v>#DIV/0!</v>
      </c>
      <c r="R9" s="58"/>
    </row>
    <row r="10" spans="1:20" s="12" customFormat="1" ht="17.25" hidden="1" customHeight="1" outlineLevel="1">
      <c r="A10" s="152"/>
      <c r="B10" s="58" t="s">
        <v>77</v>
      </c>
      <c r="C10" s="160" t="e">
        <f>C8/$Q$3*100</f>
        <v>#DIV/0!</v>
      </c>
      <c r="E10" s="151"/>
      <c r="F10" s="151"/>
      <c r="G10" s="151"/>
      <c r="H10" s="151"/>
      <c r="I10" s="151"/>
      <c r="J10" s="151"/>
      <c r="K10" s="151"/>
      <c r="L10" s="151" t="e">
        <f>IF(L8/D8&gt;=65%,"OK","CHECK")</f>
        <v>#DIV/0!</v>
      </c>
      <c r="N10" s="151" t="e">
        <f>IF(N8/L8&lt;10%,"OK","CHECK")</f>
        <v>#DIV/0!</v>
      </c>
      <c r="O10" s="151"/>
      <c r="P10" s="151"/>
      <c r="Q10" s="151" t="e">
        <f>IF(Q8/(D8-Q8)&lt;10%,"OK","CHECK")</f>
        <v>#DIV/0!</v>
      </c>
      <c r="R10" s="58"/>
    </row>
    <row r="11" spans="1:20" s="7" customFormat="1" ht="15" customHeight="1" collapsed="1">
      <c r="A11" s="44"/>
      <c r="B11" s="15"/>
      <c r="C11" s="15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7"/>
      <c r="T11" s="12"/>
    </row>
    <row r="12" spans="1:20" s="7" customFormat="1" ht="21.6" customHeight="1">
      <c r="A12" s="385" t="s">
        <v>18</v>
      </c>
      <c r="B12" s="385" t="s">
        <v>0</v>
      </c>
      <c r="C12" s="389"/>
      <c r="D12" s="18" t="s">
        <v>4</v>
      </c>
      <c r="E12" s="19"/>
      <c r="F12" s="20"/>
      <c r="G12" s="20"/>
      <c r="H12" s="20"/>
      <c r="I12" s="19"/>
      <c r="J12" s="20" t="s">
        <v>5</v>
      </c>
      <c r="K12" s="20"/>
      <c r="L12" s="20"/>
      <c r="M12" s="20"/>
      <c r="N12" s="20"/>
      <c r="O12" s="20"/>
      <c r="P12" s="20"/>
      <c r="Q12" s="20"/>
      <c r="R12" s="339" t="s">
        <v>23</v>
      </c>
      <c r="T12" s="12"/>
    </row>
    <row r="13" spans="1:20" s="7" customFormat="1" ht="21.6" customHeight="1">
      <c r="A13" s="386"/>
      <c r="B13" s="390"/>
      <c r="C13" s="391"/>
      <c r="D13" s="21" t="s">
        <v>3</v>
      </c>
      <c r="E13" s="22" t="s">
        <v>2</v>
      </c>
      <c r="F13" s="23"/>
      <c r="G13" s="23"/>
      <c r="H13" s="23"/>
      <c r="I13" s="19"/>
      <c r="J13" s="24" t="s">
        <v>3</v>
      </c>
      <c r="K13" s="22" t="s">
        <v>25</v>
      </c>
      <c r="L13" s="23"/>
      <c r="M13" s="19"/>
      <c r="N13" s="22" t="s">
        <v>10</v>
      </c>
      <c r="O13" s="23"/>
      <c r="P13" s="23"/>
      <c r="Q13" s="19"/>
      <c r="R13" s="340"/>
    </row>
    <row r="14" spans="1:20" s="7" customFormat="1" ht="21.6" customHeight="1">
      <c r="A14" s="367" t="s">
        <v>49</v>
      </c>
      <c r="B14" s="387" t="s">
        <v>1</v>
      </c>
      <c r="C14" s="388"/>
      <c r="D14" s="73">
        <f>SUM(D15:D18)</f>
        <v>0</v>
      </c>
      <c r="E14" s="74" t="s">
        <v>21</v>
      </c>
      <c r="F14" s="75" t="s">
        <v>67</v>
      </c>
      <c r="G14" s="75" t="s">
        <v>12</v>
      </c>
      <c r="H14" s="430" t="s">
        <v>115</v>
      </c>
      <c r="I14" s="431"/>
      <c r="J14" s="73">
        <f>SUM(J15:J17)</f>
        <v>0</v>
      </c>
      <c r="K14" s="94"/>
      <c r="L14" s="95"/>
      <c r="M14" s="96"/>
      <c r="N14" s="47"/>
      <c r="O14" s="48"/>
      <c r="P14" s="48"/>
      <c r="Q14" s="50"/>
      <c r="R14" s="76">
        <f>D14-J14</f>
        <v>0</v>
      </c>
    </row>
    <row r="15" spans="1:20" s="7" customFormat="1" ht="21.6" customHeight="1">
      <c r="A15" s="368"/>
      <c r="B15" s="355" t="s">
        <v>111</v>
      </c>
      <c r="C15" s="356"/>
      <c r="D15" s="182">
        <f>E15*F15*G15</f>
        <v>0</v>
      </c>
      <c r="E15" s="78"/>
      <c r="F15" s="79"/>
      <c r="G15" s="80">
        <f>$K$2</f>
        <v>0</v>
      </c>
      <c r="H15" s="404"/>
      <c r="I15" s="405"/>
      <c r="J15" s="62"/>
      <c r="K15" s="97"/>
      <c r="L15" s="98"/>
      <c r="M15" s="99"/>
      <c r="N15" s="100"/>
      <c r="O15" s="101"/>
      <c r="P15" s="101"/>
      <c r="Q15" s="102"/>
      <c r="R15" s="81">
        <f>D15-J15</f>
        <v>0</v>
      </c>
    </row>
    <row r="16" spans="1:20" s="7" customFormat="1" ht="21.6" customHeight="1">
      <c r="A16" s="368"/>
      <c r="B16" s="374" t="s">
        <v>112</v>
      </c>
      <c r="C16" s="375"/>
      <c r="D16" s="84">
        <f>E16*F16*G16</f>
        <v>0</v>
      </c>
      <c r="E16" s="64"/>
      <c r="F16" s="65"/>
      <c r="G16" s="66">
        <f>$K$2</f>
        <v>0</v>
      </c>
      <c r="H16" s="406"/>
      <c r="I16" s="407"/>
      <c r="J16" s="67"/>
      <c r="K16" s="136"/>
      <c r="L16" s="137"/>
      <c r="M16" s="138"/>
      <c r="N16" s="139"/>
      <c r="O16" s="140"/>
      <c r="P16" s="140"/>
      <c r="Q16" s="141"/>
      <c r="R16" s="68">
        <f>D16-J16</f>
        <v>0</v>
      </c>
    </row>
    <row r="17" spans="1:18" s="7" customFormat="1" ht="21.6" customHeight="1">
      <c r="A17" s="368"/>
      <c r="B17" s="353" t="s">
        <v>74</v>
      </c>
      <c r="C17" s="354"/>
      <c r="D17" s="63">
        <f>E17*F17*G17</f>
        <v>0</v>
      </c>
      <c r="E17" s="64"/>
      <c r="F17" s="65"/>
      <c r="G17" s="66">
        <f>$K$2</f>
        <v>0</v>
      </c>
      <c r="H17" s="406"/>
      <c r="I17" s="407"/>
      <c r="J17" s="67"/>
      <c r="K17" s="136"/>
      <c r="L17" s="137"/>
      <c r="M17" s="138"/>
      <c r="N17" s="139"/>
      <c r="O17" s="140"/>
      <c r="P17" s="140"/>
      <c r="Q17" s="141"/>
      <c r="R17" s="130">
        <f>D17-J17</f>
        <v>0</v>
      </c>
    </row>
    <row r="18" spans="1:18" s="7" customFormat="1" ht="21.6" customHeight="1">
      <c r="A18" s="369"/>
      <c r="B18" s="372" t="s">
        <v>94</v>
      </c>
      <c r="C18" s="373"/>
      <c r="D18" s="186">
        <f t="shared" ref="D18" si="0">E18*F18*G18</f>
        <v>0</v>
      </c>
      <c r="E18" s="64"/>
      <c r="F18" s="65"/>
      <c r="G18" s="66">
        <f>$K$2</f>
        <v>0</v>
      </c>
      <c r="H18" s="408"/>
      <c r="I18" s="409"/>
      <c r="J18" s="60"/>
      <c r="K18" s="131"/>
      <c r="L18" s="132"/>
      <c r="M18" s="133"/>
      <c r="N18" s="134"/>
      <c r="O18" s="44"/>
      <c r="P18" s="44"/>
      <c r="Q18" s="135"/>
      <c r="R18" s="72">
        <f>D18-J18</f>
        <v>0</v>
      </c>
    </row>
    <row r="19" spans="1:18" s="7" customFormat="1" ht="21.6" customHeight="1">
      <c r="A19" s="367" t="s">
        <v>54</v>
      </c>
      <c r="B19" s="350" t="s">
        <v>1</v>
      </c>
      <c r="C19" s="352"/>
      <c r="D19" s="25">
        <f>SUM(D20:D21)</f>
        <v>0</v>
      </c>
      <c r="E19" s="346"/>
      <c r="F19" s="347"/>
      <c r="G19" s="347"/>
      <c r="H19" s="347"/>
      <c r="I19" s="348"/>
      <c r="J19" s="25">
        <f>SUM(J20:J21)</f>
        <v>0</v>
      </c>
      <c r="K19" s="94"/>
      <c r="L19" s="95"/>
      <c r="M19" s="96"/>
      <c r="N19" s="47"/>
      <c r="O19" s="48"/>
      <c r="P19" s="48"/>
      <c r="Q19" s="50"/>
      <c r="R19" s="55">
        <f t="shared" ref="R19:R28" si="1">D19-J19</f>
        <v>0</v>
      </c>
    </row>
    <row r="20" spans="1:18" s="7" customFormat="1" ht="21.6" customHeight="1">
      <c r="A20" s="380"/>
      <c r="B20" s="355" t="s">
        <v>62</v>
      </c>
      <c r="C20" s="397"/>
      <c r="D20" s="77">
        <f>E20*F20*G20</f>
        <v>0</v>
      </c>
      <c r="E20" s="78"/>
      <c r="F20" s="82"/>
      <c r="G20" s="80">
        <f>$K$2</f>
        <v>0</v>
      </c>
      <c r="H20" s="404"/>
      <c r="I20" s="405"/>
      <c r="J20" s="77"/>
      <c r="K20" s="97"/>
      <c r="L20" s="98"/>
      <c r="M20" s="99"/>
      <c r="N20" s="100"/>
      <c r="O20" s="101"/>
      <c r="P20" s="101"/>
      <c r="Q20" s="109"/>
      <c r="R20" s="81">
        <f t="shared" si="1"/>
        <v>0</v>
      </c>
    </row>
    <row r="21" spans="1:18" s="7" customFormat="1" ht="21.6" customHeight="1">
      <c r="A21" s="381"/>
      <c r="B21" s="365" t="s">
        <v>63</v>
      </c>
      <c r="C21" s="392"/>
      <c r="D21" s="186">
        <f>E21*F21*G21</f>
        <v>0</v>
      </c>
      <c r="E21" s="70"/>
      <c r="F21" s="85"/>
      <c r="G21" s="71">
        <f>$K$2</f>
        <v>0</v>
      </c>
      <c r="H21" s="428"/>
      <c r="I21" s="429"/>
      <c r="J21" s="69"/>
      <c r="K21" s="103"/>
      <c r="L21" s="104"/>
      <c r="M21" s="105"/>
      <c r="N21" s="106"/>
      <c r="O21" s="107"/>
      <c r="P21" s="107"/>
      <c r="Q21" s="108"/>
      <c r="R21" s="72">
        <f t="shared" si="1"/>
        <v>0</v>
      </c>
    </row>
    <row r="22" spans="1:18" s="7" customFormat="1" ht="21.6" customHeight="1">
      <c r="A22" s="367" t="s">
        <v>51</v>
      </c>
      <c r="B22" s="350" t="s">
        <v>1</v>
      </c>
      <c r="C22" s="352"/>
      <c r="D22" s="25">
        <f>SUM(D23:D24)</f>
        <v>0</v>
      </c>
      <c r="E22" s="346"/>
      <c r="F22" s="347"/>
      <c r="G22" s="347"/>
      <c r="H22" s="382"/>
      <c r="I22" s="383"/>
      <c r="J22" s="25">
        <f>SUM(J23:J24)</f>
        <v>0</v>
      </c>
      <c r="K22" s="94"/>
      <c r="L22" s="95"/>
      <c r="M22" s="96"/>
      <c r="N22" s="47"/>
      <c r="O22" s="48"/>
      <c r="P22" s="48"/>
      <c r="Q22" s="50"/>
      <c r="R22" s="55">
        <f t="shared" si="1"/>
        <v>0</v>
      </c>
    </row>
    <row r="23" spans="1:18" s="7" customFormat="1" ht="21.6" customHeight="1">
      <c r="A23" s="368"/>
      <c r="B23" s="379" t="s">
        <v>15</v>
      </c>
      <c r="C23" s="356"/>
      <c r="D23" s="182">
        <f>E23*F23*G23</f>
        <v>0</v>
      </c>
      <c r="E23" s="87"/>
      <c r="F23" s="88"/>
      <c r="G23" s="89">
        <f>$K$2</f>
        <v>0</v>
      </c>
      <c r="H23" s="404"/>
      <c r="I23" s="405"/>
      <c r="J23" s="62"/>
      <c r="K23" s="97"/>
      <c r="L23" s="98"/>
      <c r="M23" s="99"/>
      <c r="N23" s="100"/>
      <c r="O23" s="101"/>
      <c r="P23" s="101"/>
      <c r="Q23" s="102"/>
      <c r="R23" s="81">
        <f t="shared" si="1"/>
        <v>0</v>
      </c>
    </row>
    <row r="24" spans="1:18" s="7" customFormat="1" ht="21.6" customHeight="1">
      <c r="A24" s="384"/>
      <c r="B24" s="365" t="s">
        <v>59</v>
      </c>
      <c r="C24" s="366"/>
      <c r="D24" s="186">
        <f>E24*F24*G24</f>
        <v>0</v>
      </c>
      <c r="E24" s="70"/>
      <c r="F24" s="90"/>
      <c r="G24" s="71">
        <f>$K$2</f>
        <v>0</v>
      </c>
      <c r="H24" s="408"/>
      <c r="I24" s="409"/>
      <c r="J24" s="69"/>
      <c r="K24" s="103"/>
      <c r="L24" s="104"/>
      <c r="M24" s="105"/>
      <c r="N24" s="106"/>
      <c r="O24" s="107"/>
      <c r="P24" s="107"/>
      <c r="Q24" s="110"/>
      <c r="R24" s="72">
        <f t="shared" si="1"/>
        <v>0</v>
      </c>
    </row>
    <row r="25" spans="1:18" s="7" customFormat="1" ht="21.6" customHeight="1">
      <c r="A25" s="376" t="s">
        <v>91</v>
      </c>
      <c r="B25" s="350" t="s">
        <v>92</v>
      </c>
      <c r="C25" s="352"/>
      <c r="D25" s="73">
        <f>SUM(D26:D28)</f>
        <v>0</v>
      </c>
      <c r="E25" s="177"/>
      <c r="F25" s="178"/>
      <c r="G25" s="179"/>
      <c r="H25" s="179"/>
      <c r="I25" s="180"/>
      <c r="J25" s="59"/>
      <c r="K25" s="131"/>
      <c r="L25" s="132"/>
      <c r="M25" s="133"/>
      <c r="N25" s="134"/>
      <c r="O25" s="44"/>
      <c r="P25" s="44"/>
      <c r="Q25" s="161"/>
      <c r="R25" s="61">
        <f t="shared" si="1"/>
        <v>0</v>
      </c>
    </row>
    <row r="26" spans="1:18" s="7" customFormat="1" ht="21.6" customHeight="1">
      <c r="A26" s="377"/>
      <c r="B26" s="355" t="s">
        <v>89</v>
      </c>
      <c r="C26" s="356"/>
      <c r="D26" s="77">
        <f>E26*F26*G26</f>
        <v>0</v>
      </c>
      <c r="E26" s="87"/>
      <c r="F26" s="88"/>
      <c r="G26" s="89">
        <f>$K$2</f>
        <v>0</v>
      </c>
      <c r="H26" s="404"/>
      <c r="I26" s="405"/>
      <c r="J26" s="77"/>
      <c r="K26" s="97"/>
      <c r="L26" s="98"/>
      <c r="M26" s="99"/>
      <c r="N26" s="100"/>
      <c r="O26" s="101"/>
      <c r="P26" s="101"/>
      <c r="Q26" s="109"/>
      <c r="R26" s="130">
        <f t="shared" si="1"/>
        <v>0</v>
      </c>
    </row>
    <row r="27" spans="1:18" s="7" customFormat="1" ht="21.6" customHeight="1">
      <c r="A27" s="377"/>
      <c r="B27" s="374" t="s">
        <v>90</v>
      </c>
      <c r="C27" s="375"/>
      <c r="D27" s="186">
        <f>E27*F27*G27</f>
        <v>0</v>
      </c>
      <c r="E27" s="64"/>
      <c r="F27" s="153"/>
      <c r="G27" s="66">
        <f>$K$2</f>
        <v>0</v>
      </c>
      <c r="H27" s="406"/>
      <c r="I27" s="407"/>
      <c r="J27" s="186"/>
      <c r="K27" s="190"/>
      <c r="L27" s="191"/>
      <c r="M27" s="192"/>
      <c r="N27" s="193"/>
      <c r="O27" s="194"/>
      <c r="P27" s="194"/>
      <c r="Q27" s="195"/>
      <c r="R27" s="172">
        <f t="shared" si="1"/>
        <v>0</v>
      </c>
    </row>
    <row r="28" spans="1:18" s="7" customFormat="1" ht="21.6" customHeight="1">
      <c r="A28" s="378"/>
      <c r="B28" s="372" t="s">
        <v>88</v>
      </c>
      <c r="C28" s="373"/>
      <c r="D28" s="84">
        <f t="shared" ref="D28" si="2">E28*F28*G28</f>
        <v>0</v>
      </c>
      <c r="E28" s="187"/>
      <c r="F28" s="188"/>
      <c r="G28" s="189">
        <f>$K$2</f>
        <v>0</v>
      </c>
      <c r="H28" s="408"/>
      <c r="I28" s="409"/>
      <c r="J28" s="59"/>
      <c r="K28" s="131"/>
      <c r="L28" s="132"/>
      <c r="M28" s="133"/>
      <c r="N28" s="134"/>
      <c r="O28" s="44"/>
      <c r="P28" s="44"/>
      <c r="Q28" s="110"/>
      <c r="R28" s="72">
        <f t="shared" si="1"/>
        <v>0</v>
      </c>
    </row>
    <row r="29" spans="1:18" s="7" customFormat="1" ht="21.6" customHeight="1">
      <c r="A29" s="367" t="s">
        <v>52</v>
      </c>
      <c r="B29" s="351" t="s">
        <v>1</v>
      </c>
      <c r="C29" s="352"/>
      <c r="D29" s="25">
        <f>SUM(D30:D31)</f>
        <v>0</v>
      </c>
      <c r="E29" s="346"/>
      <c r="F29" s="347"/>
      <c r="G29" s="347"/>
      <c r="H29" s="347"/>
      <c r="I29" s="348"/>
      <c r="J29" s="25">
        <f>SUM(J30:J31)</f>
        <v>0</v>
      </c>
      <c r="K29" s="94"/>
      <c r="L29" s="95"/>
      <c r="M29" s="96"/>
      <c r="N29" s="47"/>
      <c r="O29" s="48"/>
      <c r="P29" s="48"/>
      <c r="Q29" s="50"/>
      <c r="R29" s="55">
        <f t="shared" ref="R29:R34" si="3">D29-J29</f>
        <v>0</v>
      </c>
    </row>
    <row r="30" spans="1:18" s="7" customFormat="1" ht="21.6" customHeight="1">
      <c r="A30" s="368"/>
      <c r="B30" s="370" t="s">
        <v>60</v>
      </c>
      <c r="C30" s="371"/>
      <c r="D30" s="83">
        <f>E30*F30*G30</f>
        <v>0</v>
      </c>
      <c r="E30" s="87"/>
      <c r="F30" s="201"/>
      <c r="G30" s="89">
        <f>$K$2</f>
        <v>0</v>
      </c>
      <c r="H30" s="404"/>
      <c r="I30" s="405"/>
      <c r="J30" s="83"/>
      <c r="K30" s="111"/>
      <c r="L30" s="112"/>
      <c r="M30" s="113"/>
      <c r="N30" s="100"/>
      <c r="O30" s="101"/>
      <c r="P30" s="101"/>
      <c r="Q30" s="109"/>
      <c r="R30" s="91">
        <f t="shared" si="3"/>
        <v>0</v>
      </c>
    </row>
    <row r="31" spans="1:18" s="7" customFormat="1" ht="21.6" customHeight="1">
      <c r="A31" s="369"/>
      <c r="B31" s="365" t="s">
        <v>61</v>
      </c>
      <c r="C31" s="366"/>
      <c r="D31" s="69">
        <f>E31*F31*G31</f>
        <v>0</v>
      </c>
      <c r="E31" s="70"/>
      <c r="F31" s="200"/>
      <c r="G31" s="71">
        <f>$K$2</f>
        <v>0</v>
      </c>
      <c r="H31" s="408"/>
      <c r="I31" s="409"/>
      <c r="J31" s="69"/>
      <c r="K31" s="114"/>
      <c r="L31" s="115"/>
      <c r="M31" s="116"/>
      <c r="N31" s="106"/>
      <c r="O31" s="107"/>
      <c r="P31" s="107"/>
      <c r="Q31" s="110"/>
      <c r="R31" s="72">
        <f t="shared" si="3"/>
        <v>0</v>
      </c>
    </row>
    <row r="32" spans="1:18" s="7" customFormat="1" ht="21.6" customHeight="1">
      <c r="A32" s="367" t="s">
        <v>53</v>
      </c>
      <c r="B32" s="350" t="s">
        <v>1</v>
      </c>
      <c r="C32" s="352"/>
      <c r="D32" s="25">
        <f>SUM(D33:D36)</f>
        <v>0</v>
      </c>
      <c r="E32" s="346"/>
      <c r="F32" s="347"/>
      <c r="G32" s="347"/>
      <c r="H32" s="347"/>
      <c r="I32" s="348"/>
      <c r="J32" s="25">
        <f>SUM(J33:J36)</f>
        <v>0</v>
      </c>
      <c r="K32" s="117"/>
      <c r="L32" s="118"/>
      <c r="M32" s="119"/>
      <c r="N32" s="47"/>
      <c r="O32" s="48"/>
      <c r="P32" s="48"/>
      <c r="Q32" s="50"/>
      <c r="R32" s="55">
        <f t="shared" si="3"/>
        <v>0</v>
      </c>
    </row>
    <row r="33" spans="1:18" s="7" customFormat="1" ht="21.6" customHeight="1">
      <c r="A33" s="368"/>
      <c r="B33" s="335" t="s">
        <v>85</v>
      </c>
      <c r="C33" s="341"/>
      <c r="D33" s="84">
        <f>E33*F33*G33</f>
        <v>0</v>
      </c>
      <c r="E33" s="245"/>
      <c r="F33" s="248"/>
      <c r="G33" s="247">
        <f>$K$2</f>
        <v>0</v>
      </c>
      <c r="H33" s="404"/>
      <c r="I33" s="405"/>
      <c r="J33" s="250"/>
      <c r="K33" s="97"/>
      <c r="L33" s="45"/>
      <c r="M33" s="142"/>
      <c r="N33" s="143"/>
      <c r="O33" s="144"/>
      <c r="P33" s="144"/>
      <c r="Q33" s="145"/>
      <c r="R33" s="81">
        <f t="shared" si="3"/>
        <v>0</v>
      </c>
    </row>
    <row r="34" spans="1:18" s="204" customFormat="1" ht="21.6" customHeight="1">
      <c r="A34" s="368"/>
      <c r="B34" s="357" t="s">
        <v>110</v>
      </c>
      <c r="C34" s="358"/>
      <c r="D34" s="63">
        <f>E34*F34*G34</f>
        <v>0</v>
      </c>
      <c r="E34" s="245"/>
      <c r="F34" s="248"/>
      <c r="G34" s="247">
        <f>K2</f>
        <v>0</v>
      </c>
      <c r="H34" s="406"/>
      <c r="I34" s="407"/>
      <c r="J34" s="249"/>
      <c r="K34" s="136"/>
      <c r="L34" s="137"/>
      <c r="M34" s="251"/>
      <c r="N34" s="139"/>
      <c r="O34" s="140"/>
      <c r="P34" s="140"/>
      <c r="Q34" s="140"/>
      <c r="R34" s="68">
        <f t="shared" si="3"/>
        <v>0</v>
      </c>
    </row>
    <row r="35" spans="1:18" s="7" customFormat="1" ht="21.6" customHeight="1">
      <c r="A35" s="368"/>
      <c r="B35" s="335" t="s">
        <v>83</v>
      </c>
      <c r="C35" s="336"/>
      <c r="D35" s="84">
        <f t="shared" ref="D35:D36" si="4">E35*F35*G35</f>
        <v>0</v>
      </c>
      <c r="E35" s="64"/>
      <c r="F35" s="246"/>
      <c r="G35" s="247">
        <f>$K$2</f>
        <v>0</v>
      </c>
      <c r="H35" s="406"/>
      <c r="I35" s="407"/>
      <c r="J35" s="84"/>
      <c r="K35" s="146"/>
      <c r="L35" s="147"/>
      <c r="M35" s="148"/>
      <c r="N35" s="127"/>
      <c r="O35" s="128"/>
      <c r="P35" s="128"/>
      <c r="Q35" s="129"/>
      <c r="R35" s="68">
        <f t="shared" ref="R35:R56" si="5">D35-J35</f>
        <v>0</v>
      </c>
    </row>
    <row r="36" spans="1:18" s="7" customFormat="1" ht="21.6" customHeight="1">
      <c r="A36" s="381"/>
      <c r="B36" s="396" t="s">
        <v>84</v>
      </c>
      <c r="C36" s="366"/>
      <c r="D36" s="69">
        <f t="shared" si="4"/>
        <v>0</v>
      </c>
      <c r="E36" s="86"/>
      <c r="F36" s="149"/>
      <c r="G36" s="71">
        <f>$K$2</f>
        <v>0</v>
      </c>
      <c r="H36" s="408"/>
      <c r="I36" s="409"/>
      <c r="J36" s="69"/>
      <c r="K36" s="103"/>
      <c r="L36" s="104"/>
      <c r="M36" s="105"/>
      <c r="N36" s="106"/>
      <c r="O36" s="107"/>
      <c r="P36" s="107"/>
      <c r="Q36" s="108"/>
      <c r="R36" s="72">
        <f t="shared" si="5"/>
        <v>0</v>
      </c>
    </row>
    <row r="37" spans="1:18" s="7" customFormat="1" ht="21.6" customHeight="1">
      <c r="A37" s="367" t="s">
        <v>70</v>
      </c>
      <c r="B37" s="350" t="s">
        <v>1</v>
      </c>
      <c r="C37" s="352"/>
      <c r="D37" s="25">
        <f>SUM(D38:D38)</f>
        <v>0</v>
      </c>
      <c r="E37" s="346"/>
      <c r="F37" s="347"/>
      <c r="G37" s="347"/>
      <c r="H37" s="347"/>
      <c r="I37" s="348"/>
      <c r="J37" s="25">
        <f>SUM(J38:J38)</f>
        <v>0</v>
      </c>
      <c r="K37" s="94"/>
      <c r="L37" s="95"/>
      <c r="M37" s="96"/>
      <c r="N37" s="47"/>
      <c r="O37" s="48"/>
      <c r="P37" s="48"/>
      <c r="Q37" s="50"/>
      <c r="R37" s="55">
        <f t="shared" si="5"/>
        <v>0</v>
      </c>
    </row>
    <row r="38" spans="1:18" s="7" customFormat="1" ht="21.6" customHeight="1">
      <c r="A38" s="368"/>
      <c r="B38" s="379" t="s">
        <v>99</v>
      </c>
      <c r="C38" s="356"/>
      <c r="D38" s="77">
        <f>E38*F38*G38</f>
        <v>0</v>
      </c>
      <c r="E38" s="78"/>
      <c r="F38" s="196"/>
      <c r="G38" s="197">
        <f>$K$2</f>
        <v>0</v>
      </c>
      <c r="H38" s="424" t="s">
        <v>98</v>
      </c>
      <c r="I38" s="425"/>
      <c r="J38" s="25"/>
      <c r="K38" s="94"/>
      <c r="L38" s="95"/>
      <c r="M38" s="96"/>
      <c r="N38" s="47"/>
      <c r="O38" s="48"/>
      <c r="P38" s="48"/>
      <c r="Q38" s="49"/>
      <c r="R38" s="27">
        <f t="shared" si="5"/>
        <v>0</v>
      </c>
    </row>
    <row r="39" spans="1:18" s="7" customFormat="1" ht="21.6" customHeight="1">
      <c r="A39" s="363" t="s">
        <v>81</v>
      </c>
      <c r="B39" s="398"/>
      <c r="C39" s="364"/>
      <c r="D39" s="173">
        <f>D14+D19+D22+D29+D32+D37+D25</f>
        <v>0</v>
      </c>
      <c r="E39" s="174" t="e">
        <f>D39/D56</f>
        <v>#DIV/0!</v>
      </c>
      <c r="F39" s="162"/>
      <c r="G39" s="163"/>
      <c r="H39" s="163"/>
      <c r="I39" s="164"/>
      <c r="J39" s="165">
        <f>J14+J19+J22+J29+J32+J37</f>
        <v>0</v>
      </c>
      <c r="K39" s="166"/>
      <c r="L39" s="167"/>
      <c r="M39" s="168"/>
      <c r="N39" s="166"/>
      <c r="O39" s="167"/>
      <c r="P39" s="167"/>
      <c r="Q39" s="169"/>
      <c r="R39" s="170">
        <f t="shared" si="5"/>
        <v>0</v>
      </c>
    </row>
    <row r="40" spans="1:18" s="7" customFormat="1" ht="21.6" customHeight="1">
      <c r="A40" s="393" t="s">
        <v>86</v>
      </c>
      <c r="B40" s="350" t="s">
        <v>1</v>
      </c>
      <c r="C40" s="352"/>
      <c r="D40" s="25">
        <f>SUM(D41:D41)</f>
        <v>0</v>
      </c>
      <c r="E40" s="346"/>
      <c r="F40" s="347"/>
      <c r="G40" s="347"/>
      <c r="H40" s="347"/>
      <c r="I40" s="348"/>
      <c r="J40" s="25">
        <f>SUM(J41:J41)</f>
        <v>0</v>
      </c>
      <c r="K40" s="123"/>
      <c r="L40" s="95"/>
      <c r="M40" s="96"/>
      <c r="N40" s="47"/>
      <c r="O40" s="48"/>
      <c r="P40" s="48"/>
      <c r="Q40" s="50"/>
      <c r="R40" s="55">
        <f t="shared" si="5"/>
        <v>0</v>
      </c>
    </row>
    <row r="41" spans="1:18" s="7" customFormat="1" ht="21.6" customHeight="1">
      <c r="A41" s="368"/>
      <c r="B41" s="394" t="s">
        <v>87</v>
      </c>
      <c r="C41" s="395"/>
      <c r="D41" s="26">
        <f>E41*F41/160*G41*K2</f>
        <v>0</v>
      </c>
      <c r="E41" s="78"/>
      <c r="F41" s="65"/>
      <c r="G41" s="199"/>
      <c r="H41" s="426" t="s">
        <v>113</v>
      </c>
      <c r="I41" s="427"/>
      <c r="J41" s="26"/>
      <c r="K41" s="94"/>
      <c r="L41" s="95"/>
      <c r="M41" s="96"/>
      <c r="N41" s="47"/>
      <c r="O41" s="48"/>
      <c r="P41" s="48"/>
      <c r="Q41" s="50"/>
      <c r="R41" s="27">
        <f t="shared" si="5"/>
        <v>0</v>
      </c>
    </row>
    <row r="42" spans="1:18" s="7" customFormat="1" ht="21.6" customHeight="1">
      <c r="A42" s="367" t="s">
        <v>48</v>
      </c>
      <c r="B42" s="350" t="s">
        <v>1</v>
      </c>
      <c r="C42" s="352"/>
      <c r="D42" s="25">
        <f>SUM(D43:D43)</f>
        <v>0</v>
      </c>
      <c r="E42" s="346"/>
      <c r="F42" s="347"/>
      <c r="G42" s="347"/>
      <c r="H42" s="347"/>
      <c r="I42" s="348"/>
      <c r="J42" s="25">
        <f>SUM(J43:J43)</f>
        <v>0</v>
      </c>
      <c r="K42" s="94"/>
      <c r="L42" s="95"/>
      <c r="M42" s="96"/>
      <c r="N42" s="47"/>
      <c r="O42" s="48"/>
      <c r="P42" s="48"/>
      <c r="Q42" s="50"/>
      <c r="R42" s="55">
        <f t="shared" si="5"/>
        <v>0</v>
      </c>
    </row>
    <row r="43" spans="1:18" s="7" customFormat="1" ht="21.6" customHeight="1">
      <c r="A43" s="368"/>
      <c r="B43" s="394" t="s">
        <v>96</v>
      </c>
      <c r="C43" s="410"/>
      <c r="D43" s="26">
        <f>E43*F43*G43</f>
        <v>0</v>
      </c>
      <c r="E43" s="78"/>
      <c r="F43" s="90"/>
      <c r="G43" s="71">
        <f>$K$2</f>
        <v>0</v>
      </c>
      <c r="H43" s="402"/>
      <c r="I43" s="403"/>
      <c r="J43" s="26"/>
      <c r="K43" s="94"/>
      <c r="L43" s="95"/>
      <c r="M43" s="96"/>
      <c r="N43" s="47"/>
      <c r="O43" s="48"/>
      <c r="P43" s="48"/>
      <c r="Q43" s="50"/>
      <c r="R43" s="27">
        <f t="shared" si="5"/>
        <v>0</v>
      </c>
    </row>
    <row r="44" spans="1:18" s="7" customFormat="1" ht="21.6" customHeight="1">
      <c r="A44" s="393" t="s">
        <v>72</v>
      </c>
      <c r="B44" s="350" t="s">
        <v>1</v>
      </c>
      <c r="C44" s="352"/>
      <c r="D44" s="25">
        <f>SUM(D45:D48)</f>
        <v>0</v>
      </c>
      <c r="E44" s="399"/>
      <c r="F44" s="400"/>
      <c r="G44" s="400"/>
      <c r="H44" s="400"/>
      <c r="I44" s="401"/>
      <c r="J44" s="25">
        <f>SUM(J45:J48)</f>
        <v>0</v>
      </c>
      <c r="K44" s="94"/>
      <c r="L44" s="95"/>
      <c r="M44" s="96"/>
      <c r="N44" s="47"/>
      <c r="O44" s="48"/>
      <c r="P44" s="48"/>
      <c r="Q44" s="50"/>
      <c r="R44" s="55">
        <f t="shared" si="5"/>
        <v>0</v>
      </c>
    </row>
    <row r="45" spans="1:18" s="7" customFormat="1" ht="21.6" customHeight="1">
      <c r="A45" s="368"/>
      <c r="B45" s="355" t="s">
        <v>76</v>
      </c>
      <c r="C45" s="356"/>
      <c r="D45" s="77">
        <f>ROUND(E45*F45*G45,-1)</f>
        <v>0</v>
      </c>
      <c r="E45" s="78"/>
      <c r="F45" s="80"/>
      <c r="G45" s="66">
        <f>$K$2</f>
        <v>0</v>
      </c>
      <c r="H45" s="404"/>
      <c r="I45" s="405"/>
      <c r="J45" s="77"/>
      <c r="K45" s="97"/>
      <c r="L45" s="98"/>
      <c r="M45" s="99"/>
      <c r="N45" s="100"/>
      <c r="O45" s="101"/>
      <c r="P45" s="101"/>
      <c r="Q45" s="109"/>
      <c r="R45" s="81">
        <f t="shared" si="5"/>
        <v>0</v>
      </c>
    </row>
    <row r="46" spans="1:18" s="7" customFormat="1" ht="21.6" customHeight="1">
      <c r="A46" s="368"/>
      <c r="B46" s="353" t="s">
        <v>80</v>
      </c>
      <c r="C46" s="354"/>
      <c r="D46" s="63">
        <f t="shared" ref="D46:D47" si="6">ROUND(E46*F46*G46,-1)</f>
        <v>0</v>
      </c>
      <c r="E46" s="64"/>
      <c r="F46" s="153"/>
      <c r="G46" s="66">
        <f>$K$2</f>
        <v>0</v>
      </c>
      <c r="H46" s="406"/>
      <c r="I46" s="407"/>
      <c r="J46" s="63"/>
      <c r="K46" s="136"/>
      <c r="L46" s="137"/>
      <c r="M46" s="138"/>
      <c r="N46" s="139"/>
      <c r="O46" s="140"/>
      <c r="P46" s="140"/>
      <c r="Q46" s="141"/>
      <c r="R46" s="68">
        <f t="shared" si="5"/>
        <v>0</v>
      </c>
    </row>
    <row r="47" spans="1:18" s="7" customFormat="1" ht="21.6" customHeight="1">
      <c r="A47" s="368"/>
      <c r="B47" s="353" t="s">
        <v>55</v>
      </c>
      <c r="C47" s="354"/>
      <c r="D47" s="63">
        <f t="shared" si="6"/>
        <v>0</v>
      </c>
      <c r="E47" s="64"/>
      <c r="F47" s="185"/>
      <c r="G47" s="66">
        <f>$K$2</f>
        <v>0</v>
      </c>
      <c r="H47" s="406"/>
      <c r="I47" s="407"/>
      <c r="J47" s="63"/>
      <c r="K47" s="136"/>
      <c r="L47" s="137"/>
      <c r="M47" s="138"/>
      <c r="N47" s="139"/>
      <c r="O47" s="140"/>
      <c r="P47" s="140"/>
      <c r="Q47" s="141"/>
      <c r="R47" s="68">
        <f t="shared" si="5"/>
        <v>0</v>
      </c>
    </row>
    <row r="48" spans="1:18" s="7" customFormat="1" ht="21.6" customHeight="1">
      <c r="A48" s="368"/>
      <c r="B48" s="365" t="s">
        <v>56</v>
      </c>
      <c r="C48" s="392"/>
      <c r="D48" s="69">
        <f>ROUND(E48*F48*G48,-1)</f>
        <v>0</v>
      </c>
      <c r="E48" s="70"/>
      <c r="F48" s="90"/>
      <c r="G48" s="71">
        <f>$K$2</f>
        <v>0</v>
      </c>
      <c r="H48" s="408"/>
      <c r="I48" s="409"/>
      <c r="J48" s="69"/>
      <c r="K48" s="103"/>
      <c r="L48" s="104"/>
      <c r="M48" s="105"/>
      <c r="N48" s="106"/>
      <c r="O48" s="107"/>
      <c r="P48" s="107"/>
      <c r="Q48" s="110"/>
      <c r="R48" s="72">
        <f t="shared" si="5"/>
        <v>0</v>
      </c>
    </row>
    <row r="49" spans="1:20" s="7" customFormat="1" ht="21.6" customHeight="1">
      <c r="A49" s="367" t="s">
        <v>50</v>
      </c>
      <c r="B49" s="351" t="s">
        <v>1</v>
      </c>
      <c r="C49" s="352"/>
      <c r="D49" s="25">
        <f>SUM(D50:D52)</f>
        <v>0</v>
      </c>
      <c r="E49" s="346"/>
      <c r="F49" s="347"/>
      <c r="G49" s="347"/>
      <c r="H49" s="347"/>
      <c r="I49" s="348"/>
      <c r="J49" s="25">
        <f>SUM(J50:J52)</f>
        <v>0</v>
      </c>
      <c r="K49" s="94"/>
      <c r="L49" s="95"/>
      <c r="M49" s="96"/>
      <c r="N49" s="47"/>
      <c r="O49" s="48"/>
      <c r="P49" s="48"/>
      <c r="Q49" s="50"/>
      <c r="R49" s="55">
        <f t="shared" si="5"/>
        <v>0</v>
      </c>
    </row>
    <row r="50" spans="1:20" s="7" customFormat="1" ht="21.6" customHeight="1">
      <c r="A50" s="411"/>
      <c r="B50" s="355" t="s">
        <v>57</v>
      </c>
      <c r="C50" s="397"/>
      <c r="D50" s="83">
        <f>E50*F50*G50</f>
        <v>0</v>
      </c>
      <c r="E50" s="78"/>
      <c r="F50" s="79"/>
      <c r="G50" s="80">
        <f>$K$2</f>
        <v>0</v>
      </c>
      <c r="H50" s="404"/>
      <c r="I50" s="405"/>
      <c r="J50" s="77"/>
      <c r="K50" s="111"/>
      <c r="L50" s="112"/>
      <c r="M50" s="113"/>
      <c r="N50" s="100"/>
      <c r="O50" s="101"/>
      <c r="P50" s="101"/>
      <c r="Q50" s="102"/>
      <c r="R50" s="81">
        <f t="shared" si="5"/>
        <v>0</v>
      </c>
    </row>
    <row r="51" spans="1:20" s="7" customFormat="1" ht="21.6" customHeight="1">
      <c r="A51" s="411"/>
      <c r="B51" s="353" t="s">
        <v>58</v>
      </c>
      <c r="C51" s="412"/>
      <c r="D51" s="63">
        <f>E51*F51*G51</f>
        <v>0</v>
      </c>
      <c r="E51" s="64"/>
      <c r="F51" s="65"/>
      <c r="G51" s="66">
        <f>$K$2</f>
        <v>0</v>
      </c>
      <c r="H51" s="406"/>
      <c r="I51" s="407"/>
      <c r="J51" s="63"/>
      <c r="K51" s="154"/>
      <c r="L51" s="155"/>
      <c r="M51" s="156"/>
      <c r="N51" s="139"/>
      <c r="O51" s="140"/>
      <c r="P51" s="140"/>
      <c r="Q51" s="157"/>
      <c r="R51" s="68">
        <f t="shared" si="5"/>
        <v>0</v>
      </c>
    </row>
    <row r="52" spans="1:20" s="7" customFormat="1" ht="21.6" customHeight="1">
      <c r="A52" s="384"/>
      <c r="B52" s="413" t="s">
        <v>88</v>
      </c>
      <c r="C52" s="414"/>
      <c r="D52" s="186">
        <f t="shared" ref="D52" si="7">E52*F52*G52</f>
        <v>0</v>
      </c>
      <c r="E52" s="187"/>
      <c r="F52" s="188"/>
      <c r="G52" s="189">
        <f>$K$2</f>
        <v>0</v>
      </c>
      <c r="H52" s="408"/>
      <c r="I52" s="409"/>
      <c r="J52" s="59"/>
      <c r="K52" s="131"/>
      <c r="L52" s="132"/>
      <c r="M52" s="133"/>
      <c r="N52" s="134"/>
      <c r="O52" s="107"/>
      <c r="P52" s="107"/>
      <c r="Q52" s="110"/>
      <c r="R52" s="72">
        <f t="shared" si="5"/>
        <v>0</v>
      </c>
    </row>
    <row r="53" spans="1:20" s="7" customFormat="1" ht="21.6" customHeight="1">
      <c r="A53" s="367" t="s">
        <v>73</v>
      </c>
      <c r="B53" s="350" t="s">
        <v>1</v>
      </c>
      <c r="C53" s="352"/>
      <c r="D53" s="25">
        <f>SUM(D54)</f>
        <v>0</v>
      </c>
      <c r="E53" s="421" t="e">
        <f>D53/D55</f>
        <v>#DIV/0!</v>
      </c>
      <c r="F53" s="422"/>
      <c r="G53" s="422"/>
      <c r="H53" s="422"/>
      <c r="I53" s="423"/>
      <c r="J53" s="25">
        <f>SUM(J54:J54)</f>
        <v>0</v>
      </c>
      <c r="K53" s="94"/>
      <c r="L53" s="95"/>
      <c r="M53" s="96"/>
      <c r="N53" s="47"/>
      <c r="O53" s="48"/>
      <c r="P53" s="48"/>
      <c r="Q53" s="49"/>
      <c r="R53" s="55">
        <f t="shared" si="5"/>
        <v>0</v>
      </c>
    </row>
    <row r="54" spans="1:20" s="7" customFormat="1" ht="21.6" customHeight="1">
      <c r="A54" s="369"/>
      <c r="B54" s="415" t="s">
        <v>95</v>
      </c>
      <c r="C54" s="410"/>
      <c r="D54" s="26">
        <f>E54*F54*G54</f>
        <v>0</v>
      </c>
      <c r="E54" s="64"/>
      <c r="F54" s="200"/>
      <c r="G54" s="71">
        <f>$K$2</f>
        <v>0</v>
      </c>
      <c r="H54" s="402"/>
      <c r="I54" s="403"/>
      <c r="J54" s="26"/>
      <c r="K54" s="94"/>
      <c r="L54" s="95"/>
      <c r="M54" s="96"/>
      <c r="N54" s="47"/>
      <c r="O54" s="48"/>
      <c r="P54" s="48"/>
      <c r="Q54" s="49"/>
      <c r="R54" s="27">
        <f t="shared" si="5"/>
        <v>0</v>
      </c>
      <c r="S54" s="56"/>
      <c r="T54" s="57"/>
    </row>
    <row r="55" spans="1:20" s="7" customFormat="1" ht="21.6" customHeight="1">
      <c r="A55" s="363" t="s">
        <v>97</v>
      </c>
      <c r="B55" s="398"/>
      <c r="C55" s="364"/>
      <c r="D55" s="173">
        <f>D40+D42+D44+D49+D53</f>
        <v>0</v>
      </c>
      <c r="E55" s="174" t="e">
        <f>D55/D56</f>
        <v>#DIV/0!</v>
      </c>
      <c r="F55" s="175"/>
      <c r="G55" s="175"/>
      <c r="H55" s="175"/>
      <c r="I55" s="176"/>
      <c r="J55" s="92">
        <f>J40+J42+J44+J49+J53</f>
        <v>0</v>
      </c>
      <c r="K55" s="120"/>
      <c r="L55" s="121"/>
      <c r="M55" s="198"/>
      <c r="N55" s="120"/>
      <c r="O55" s="121"/>
      <c r="P55" s="121"/>
      <c r="Q55" s="122"/>
      <c r="R55" s="93">
        <f t="shared" si="5"/>
        <v>0</v>
      </c>
    </row>
    <row r="56" spans="1:20" s="7" customFormat="1" ht="21.6" customHeight="1">
      <c r="A56" s="350" t="s">
        <v>79</v>
      </c>
      <c r="B56" s="351"/>
      <c r="C56" s="352"/>
      <c r="D56" s="25">
        <f>D39+D55</f>
        <v>0</v>
      </c>
      <c r="E56" s="417"/>
      <c r="F56" s="418"/>
      <c r="G56" s="418"/>
      <c r="H56" s="418"/>
      <c r="I56" s="419"/>
      <c r="J56" s="25">
        <f>J39+J55</f>
        <v>0</v>
      </c>
      <c r="K56" s="124"/>
      <c r="L56" s="125"/>
      <c r="M56" s="126"/>
      <c r="N56" s="51"/>
      <c r="O56" s="52"/>
      <c r="P56" s="52"/>
      <c r="Q56" s="53"/>
      <c r="R56" s="55">
        <f t="shared" si="5"/>
        <v>0</v>
      </c>
    </row>
    <row r="57" spans="1:20" s="7" customFormat="1">
      <c r="A57" s="45"/>
      <c r="B57" s="28"/>
      <c r="C57" s="28"/>
      <c r="D57" s="28"/>
      <c r="E57" s="28"/>
      <c r="F57" s="28"/>
      <c r="G57" s="28"/>
      <c r="H57" s="28"/>
      <c r="I57" s="28"/>
    </row>
    <row r="58" spans="1:20" s="7" customFormat="1" ht="25.5" customHeight="1">
      <c r="B58" s="54"/>
      <c r="D58" s="54"/>
      <c r="E58" s="30"/>
      <c r="F58" s="30"/>
      <c r="G58" s="30"/>
      <c r="H58" s="30"/>
      <c r="I58" s="183"/>
      <c r="J58" s="183"/>
      <c r="K58" s="183"/>
      <c r="L58" s="30"/>
      <c r="M58" s="29" t="s">
        <v>6</v>
      </c>
      <c r="N58" s="31"/>
      <c r="O58" s="420"/>
      <c r="P58" s="420"/>
      <c r="Q58" s="420"/>
      <c r="R58" s="7" t="s">
        <v>7</v>
      </c>
    </row>
    <row r="59" spans="1:20" s="7" customFormat="1" ht="25.5" customHeight="1">
      <c r="B59" s="184"/>
      <c r="C59" s="184"/>
      <c r="D59" s="184"/>
      <c r="E59" s="31"/>
      <c r="F59" s="31"/>
      <c r="G59" s="31"/>
      <c r="H59" s="31"/>
      <c r="J59" s="32"/>
      <c r="K59" s="183"/>
      <c r="N59" s="31"/>
      <c r="O59" s="416"/>
      <c r="P59" s="416"/>
      <c r="Q59" s="416"/>
      <c r="R59" s="7" t="s">
        <v>7</v>
      </c>
    </row>
  </sheetData>
  <mergeCells count="113">
    <mergeCell ref="L5:P5"/>
    <mergeCell ref="E5:K5"/>
    <mergeCell ref="H34:I34"/>
    <mergeCell ref="H35:I35"/>
    <mergeCell ref="H36:I36"/>
    <mergeCell ref="H38:I38"/>
    <mergeCell ref="H41:I41"/>
    <mergeCell ref="H27:I27"/>
    <mergeCell ref="H28:I28"/>
    <mergeCell ref="H30:I30"/>
    <mergeCell ref="H31:I31"/>
    <mergeCell ref="H33:I33"/>
    <mergeCell ref="H20:I20"/>
    <mergeCell ref="H21:I21"/>
    <mergeCell ref="H23:I23"/>
    <mergeCell ref="H24:I24"/>
    <mergeCell ref="H26:I26"/>
    <mergeCell ref="H15:I15"/>
    <mergeCell ref="H14:I14"/>
    <mergeCell ref="H16:I16"/>
    <mergeCell ref="H17:I17"/>
    <mergeCell ref="H18:I18"/>
    <mergeCell ref="E40:I40"/>
    <mergeCell ref="E19:I19"/>
    <mergeCell ref="B54:C54"/>
    <mergeCell ref="B53:C53"/>
    <mergeCell ref="A53:A54"/>
    <mergeCell ref="O59:Q59"/>
    <mergeCell ref="A56:C56"/>
    <mergeCell ref="E56:I56"/>
    <mergeCell ref="O58:Q58"/>
    <mergeCell ref="A55:C55"/>
    <mergeCell ref="E53:I53"/>
    <mergeCell ref="H54:I54"/>
    <mergeCell ref="A49:A52"/>
    <mergeCell ref="B49:C49"/>
    <mergeCell ref="E49:I49"/>
    <mergeCell ref="B50:C50"/>
    <mergeCell ref="B51:C51"/>
    <mergeCell ref="B52:C52"/>
    <mergeCell ref="H50:I50"/>
    <mergeCell ref="H51:I51"/>
    <mergeCell ref="H52:I52"/>
    <mergeCell ref="E44:I44"/>
    <mergeCell ref="B45:C45"/>
    <mergeCell ref="H43:I43"/>
    <mergeCell ref="H45:I45"/>
    <mergeCell ref="H46:I46"/>
    <mergeCell ref="H47:I47"/>
    <mergeCell ref="H48:I48"/>
    <mergeCell ref="B43:C43"/>
    <mergeCell ref="A42:A43"/>
    <mergeCell ref="B42:C42"/>
    <mergeCell ref="E42:I42"/>
    <mergeCell ref="A12:A13"/>
    <mergeCell ref="B14:C14"/>
    <mergeCell ref="B12:C13"/>
    <mergeCell ref="B16:C16"/>
    <mergeCell ref="B48:C48"/>
    <mergeCell ref="A40:A41"/>
    <mergeCell ref="B40:C40"/>
    <mergeCell ref="B41:C41"/>
    <mergeCell ref="A37:A38"/>
    <mergeCell ref="B37:C37"/>
    <mergeCell ref="B38:C38"/>
    <mergeCell ref="B36:C36"/>
    <mergeCell ref="B31:C31"/>
    <mergeCell ref="B20:C20"/>
    <mergeCell ref="B21:C21"/>
    <mergeCell ref="A39:C39"/>
    <mergeCell ref="A44:A48"/>
    <mergeCell ref="B44:C44"/>
    <mergeCell ref="B47:C47"/>
    <mergeCell ref="B46:C46"/>
    <mergeCell ref="E37:I37"/>
    <mergeCell ref="B26:C26"/>
    <mergeCell ref="B27:C27"/>
    <mergeCell ref="B28:C28"/>
    <mergeCell ref="A25:A28"/>
    <mergeCell ref="B25:C25"/>
    <mergeCell ref="B23:C23"/>
    <mergeCell ref="A19:A21"/>
    <mergeCell ref="B19:C19"/>
    <mergeCell ref="A32:A36"/>
    <mergeCell ref="E22:I22"/>
    <mergeCell ref="E29:I29"/>
    <mergeCell ref="B32:C32"/>
    <mergeCell ref="A22:A24"/>
    <mergeCell ref="B22:C22"/>
    <mergeCell ref="N2:O2"/>
    <mergeCell ref="Q2:R2"/>
    <mergeCell ref="B35:C35"/>
    <mergeCell ref="G3:O3"/>
    <mergeCell ref="R12:R13"/>
    <mergeCell ref="B33:C33"/>
    <mergeCell ref="G2:I2"/>
    <mergeCell ref="K2:L2"/>
    <mergeCell ref="E32:I32"/>
    <mergeCell ref="B2:E2"/>
    <mergeCell ref="B3:E3"/>
    <mergeCell ref="B17:C17"/>
    <mergeCell ref="B15:C15"/>
    <mergeCell ref="B34:C34"/>
    <mergeCell ref="A5:B6"/>
    <mergeCell ref="A7:B7"/>
    <mergeCell ref="A8:B8"/>
    <mergeCell ref="C5:D6"/>
    <mergeCell ref="B24:C24"/>
    <mergeCell ref="A29:A31"/>
    <mergeCell ref="B29:C29"/>
    <mergeCell ref="B30:C30"/>
    <mergeCell ref="A14:A18"/>
    <mergeCell ref="B18:C18"/>
  </mergeCells>
  <phoneticPr fontId="2" type="noConversion"/>
  <pageMargins left="0.49" right="0.15748031496062992" top="0.31496062992125984" bottom="0.34" header="0.19685039370078741" footer="0.15748031496062992"/>
  <pageSetup paperSize="9" scale="41" orientation="landscape" r:id="rId1"/>
  <headerFooter>
    <oddFooter>&amp;C&amp;P/&amp;N</oddFooter>
  </headerFooter>
  <ignoredErrors>
    <ignoredError sqref="E39" evalError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T59"/>
  <sheetViews>
    <sheetView view="pageBreakPreview" zoomScale="55" zoomScaleNormal="70" zoomScaleSheetLayoutView="55" zoomScalePageLayoutView="55" workbookViewId="0">
      <pane xSplit="3" ySplit="14" topLeftCell="D36" activePane="bottomRight" state="frozen"/>
      <selection pane="topRight" activeCell="D1" sqref="D1"/>
      <selection pane="bottomLeft" activeCell="A15" sqref="A15"/>
      <selection pane="bottomRight" activeCell="A2" sqref="A2"/>
    </sheetView>
  </sheetViews>
  <sheetFormatPr defaultColWidth="9" defaultRowHeight="16.5" outlineLevelRow="1"/>
  <cols>
    <col min="1" max="1" width="16" style="46" customWidth="1"/>
    <col min="2" max="3" width="16" style="1" customWidth="1"/>
    <col min="4" max="4" width="17.75" style="2" customWidth="1"/>
    <col min="5" max="8" width="17.75" style="1" customWidth="1"/>
    <col min="9" max="9" width="18.875" style="1" customWidth="1"/>
    <col min="10" max="18" width="17.75" style="1" customWidth="1"/>
    <col min="19" max="19" width="16.5" style="1" customWidth="1"/>
    <col min="20" max="20" width="7.5" style="1" customWidth="1"/>
    <col min="21" max="16384" width="9" style="1"/>
  </cols>
  <sheetData>
    <row r="1" spans="1:20" s="204" customFormat="1" ht="43.5" customHeight="1">
      <c r="A1" s="171" t="s">
        <v>121</v>
      </c>
      <c r="B1" s="257"/>
      <c r="C1" s="5"/>
      <c r="D1" s="6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20" s="204" customFormat="1" ht="21" customHeight="1">
      <c r="A2" s="8" t="s">
        <v>19</v>
      </c>
      <c r="B2" s="349"/>
      <c r="C2" s="343"/>
      <c r="D2" s="343"/>
      <c r="E2" s="344"/>
      <c r="F2" s="8" t="s">
        <v>75</v>
      </c>
      <c r="G2" s="342"/>
      <c r="H2" s="343"/>
      <c r="I2" s="344"/>
      <c r="J2" s="8" t="s">
        <v>12</v>
      </c>
      <c r="K2" s="333"/>
      <c r="L2" s="345"/>
      <c r="M2" s="8" t="s">
        <v>13</v>
      </c>
      <c r="N2" s="333"/>
      <c r="O2" s="334"/>
      <c r="P2" s="8" t="s">
        <v>14</v>
      </c>
      <c r="Q2" s="333">
        <f>'(총괄)조정내역표'!E13</f>
        <v>0</v>
      </c>
      <c r="R2" s="334"/>
    </row>
    <row r="3" spans="1:20" s="204" customFormat="1" ht="21" customHeight="1">
      <c r="A3" s="8" t="s">
        <v>82</v>
      </c>
      <c r="B3" s="350"/>
      <c r="C3" s="351"/>
      <c r="D3" s="351"/>
      <c r="E3" s="352"/>
      <c r="F3" s="8" t="s">
        <v>20</v>
      </c>
      <c r="G3" s="337">
        <f>'(총괄)조정내역표'!B13</f>
        <v>0</v>
      </c>
      <c r="H3" s="338"/>
      <c r="I3" s="338"/>
      <c r="J3" s="338"/>
      <c r="K3" s="338"/>
      <c r="L3" s="338"/>
      <c r="M3" s="338"/>
      <c r="N3" s="338"/>
      <c r="O3" s="338"/>
      <c r="P3" s="8" t="s">
        <v>42</v>
      </c>
      <c r="Q3" s="265" t="e">
        <f>'(총괄)조정내역표'!H13/'(총괄)조정내역표'!E13/'(총괄)조정내역표'!D13</f>
        <v>#DIV/0!</v>
      </c>
      <c r="R3" s="266" t="e">
        <f>'(총괄)조정내역표'!G13/'(총괄)조정내역표'!C13</f>
        <v>#DIV/0!</v>
      </c>
    </row>
    <row r="4" spans="1:20" s="204" customFormat="1" ht="10.9" customHeight="1">
      <c r="A4" s="9"/>
      <c r="B4" s="10"/>
      <c r="C4" s="10"/>
      <c r="D4" s="10"/>
      <c r="E4" s="10"/>
      <c r="F4" s="10"/>
      <c r="G4" s="10"/>
      <c r="H4" s="10"/>
      <c r="I4" s="10"/>
      <c r="J4" s="9"/>
      <c r="K4" s="10"/>
      <c r="L4" s="10"/>
      <c r="M4" s="10"/>
      <c r="N4" s="10"/>
      <c r="O4" s="10"/>
      <c r="P4" s="10"/>
      <c r="Q4" s="10"/>
      <c r="R4" s="11" t="s">
        <v>11</v>
      </c>
      <c r="T4" s="12"/>
    </row>
    <row r="5" spans="1:20" s="12" customFormat="1" ht="21.6" customHeight="1">
      <c r="A5" s="359" t="s">
        <v>8</v>
      </c>
      <c r="B5" s="360"/>
      <c r="C5" s="363" t="s">
        <v>66</v>
      </c>
      <c r="D5" s="364"/>
      <c r="E5" s="363" t="s">
        <v>65</v>
      </c>
      <c r="F5" s="398"/>
      <c r="G5" s="398"/>
      <c r="H5" s="398"/>
      <c r="I5" s="398"/>
      <c r="J5" s="398"/>
      <c r="K5" s="398"/>
      <c r="L5" s="363" t="s">
        <v>71</v>
      </c>
      <c r="M5" s="398"/>
      <c r="N5" s="398"/>
      <c r="O5" s="398"/>
      <c r="P5" s="364"/>
      <c r="Q5" s="261" t="s">
        <v>117</v>
      </c>
      <c r="R5" s="261" t="s">
        <v>116</v>
      </c>
    </row>
    <row r="6" spans="1:20" s="12" customFormat="1" ht="21.6" customHeight="1">
      <c r="A6" s="359"/>
      <c r="B6" s="360"/>
      <c r="C6" s="363"/>
      <c r="D6" s="364"/>
      <c r="E6" s="13" t="s">
        <v>49</v>
      </c>
      <c r="F6" s="13" t="s">
        <v>54</v>
      </c>
      <c r="G6" s="13" t="s">
        <v>51</v>
      </c>
      <c r="H6" s="13" t="s">
        <v>114</v>
      </c>
      <c r="I6" s="13" t="s">
        <v>52</v>
      </c>
      <c r="J6" s="13" t="s">
        <v>53</v>
      </c>
      <c r="K6" s="13" t="s">
        <v>70</v>
      </c>
      <c r="L6" s="13" t="s">
        <v>93</v>
      </c>
      <c r="M6" s="13" t="s">
        <v>48</v>
      </c>
      <c r="N6" s="13" t="s">
        <v>72</v>
      </c>
      <c r="O6" s="13" t="s">
        <v>50</v>
      </c>
      <c r="P6" s="13" t="s">
        <v>73</v>
      </c>
      <c r="Q6" s="259"/>
      <c r="R6" s="259"/>
    </row>
    <row r="7" spans="1:20" s="12" customFormat="1" ht="21.6" customHeight="1">
      <c r="A7" s="361" t="s">
        <v>9</v>
      </c>
      <c r="B7" s="362"/>
      <c r="C7" s="159" t="e">
        <f>D7/$Q$2/($K$2*$N$2)</f>
        <v>#DIV/0!</v>
      </c>
      <c r="D7" s="158">
        <f>SUM(E7:Q7)</f>
        <v>0</v>
      </c>
      <c r="E7" s="14">
        <f>$D$14</f>
        <v>0</v>
      </c>
      <c r="F7" s="14">
        <f>D19</f>
        <v>0</v>
      </c>
      <c r="G7" s="14">
        <f>D22</f>
        <v>0</v>
      </c>
      <c r="H7" s="181">
        <f>D25</f>
        <v>0</v>
      </c>
      <c r="I7" s="14">
        <f>D29</f>
        <v>0</v>
      </c>
      <c r="J7" s="14">
        <f>D32</f>
        <v>0</v>
      </c>
      <c r="K7" s="14">
        <f>D37</f>
        <v>0</v>
      </c>
      <c r="L7" s="14">
        <f>D40</f>
        <v>0</v>
      </c>
      <c r="M7" s="14">
        <f>D42</f>
        <v>0</v>
      </c>
      <c r="N7" s="14">
        <f>D44</f>
        <v>0</v>
      </c>
      <c r="O7" s="14">
        <f>D49</f>
        <v>0</v>
      </c>
      <c r="P7" s="14">
        <f>D53</f>
        <v>0</v>
      </c>
      <c r="Q7" s="260"/>
      <c r="R7" s="260"/>
    </row>
    <row r="8" spans="1:20" s="12" customFormat="1" ht="21.6" customHeight="1">
      <c r="A8" s="361" t="s">
        <v>24</v>
      </c>
      <c r="B8" s="362"/>
      <c r="C8" s="159" t="e">
        <f>D8/$Q$2/($K$2*$N$2)</f>
        <v>#DIV/0!</v>
      </c>
      <c r="D8" s="158">
        <f>L8+R8</f>
        <v>0</v>
      </c>
      <c r="E8" s="14">
        <f>R14</f>
        <v>0</v>
      </c>
      <c r="F8" s="14">
        <f>R19</f>
        <v>0</v>
      </c>
      <c r="G8" s="14">
        <f>R22</f>
        <v>0</v>
      </c>
      <c r="H8" s="14">
        <f>R25</f>
        <v>0</v>
      </c>
      <c r="I8" s="14">
        <f>R29</f>
        <v>0</v>
      </c>
      <c r="J8" s="14">
        <f>R32</f>
        <v>0</v>
      </c>
      <c r="K8" s="14">
        <f>R37</f>
        <v>0</v>
      </c>
      <c r="L8" s="14">
        <f>R40</f>
        <v>0</v>
      </c>
      <c r="M8" s="14">
        <f>R42</f>
        <v>0</v>
      </c>
      <c r="N8" s="14">
        <f>R44</f>
        <v>0</v>
      </c>
      <c r="O8" s="14">
        <f>R49</f>
        <v>0</v>
      </c>
      <c r="P8" s="14">
        <f>R53</f>
        <v>0</v>
      </c>
      <c r="Q8" s="260"/>
      <c r="R8" s="260"/>
    </row>
    <row r="9" spans="1:20" s="12" customFormat="1" ht="17.25" hidden="1" customHeight="1" outlineLevel="1">
      <c r="A9" s="152"/>
      <c r="B9" s="58" t="s">
        <v>78</v>
      </c>
      <c r="C9" s="244" t="e">
        <f>C7/$Q$3*100</f>
        <v>#DIV/0!</v>
      </c>
      <c r="E9" s="150"/>
      <c r="F9" s="150"/>
      <c r="G9" s="150"/>
      <c r="H9" s="150"/>
      <c r="I9" s="150"/>
      <c r="J9" s="150"/>
      <c r="K9" s="150"/>
      <c r="L9" s="150" t="e">
        <f>IF(#REF!/D7&gt;=65%,"OK","CHECK")</f>
        <v>#REF!</v>
      </c>
      <c r="M9" s="150"/>
      <c r="N9" s="151" t="e">
        <f>IF(N7/#REF!&lt;10%,"OK","CHECK")</f>
        <v>#REF!</v>
      </c>
      <c r="O9" s="150"/>
      <c r="P9" s="150"/>
      <c r="Q9" s="151" t="e">
        <f>IF(Q7/(D7-Q7)&lt;10%,"OK","CHECK")</f>
        <v>#DIV/0!</v>
      </c>
      <c r="R9" s="58"/>
    </row>
    <row r="10" spans="1:20" s="12" customFormat="1" ht="17.25" hidden="1" customHeight="1" outlineLevel="1">
      <c r="A10" s="152"/>
      <c r="B10" s="58" t="s">
        <v>77</v>
      </c>
      <c r="C10" s="160" t="e">
        <f>C8/$Q$3*100</f>
        <v>#DIV/0!</v>
      </c>
      <c r="E10" s="151"/>
      <c r="F10" s="151"/>
      <c r="G10" s="151"/>
      <c r="H10" s="151"/>
      <c r="I10" s="151"/>
      <c r="J10" s="151"/>
      <c r="K10" s="151"/>
      <c r="L10" s="151" t="e">
        <f>IF(L8/D8&gt;=65%,"OK","CHECK")</f>
        <v>#DIV/0!</v>
      </c>
      <c r="N10" s="151" t="e">
        <f>IF(N8/L8&lt;10%,"OK","CHECK")</f>
        <v>#DIV/0!</v>
      </c>
      <c r="O10" s="151"/>
      <c r="P10" s="151"/>
      <c r="Q10" s="151" t="e">
        <f>IF(Q8/(D8-Q8)&lt;10%,"OK","CHECK")</f>
        <v>#DIV/0!</v>
      </c>
      <c r="R10" s="58"/>
    </row>
    <row r="11" spans="1:20" s="204" customFormat="1" ht="15" customHeight="1" collapsed="1">
      <c r="A11" s="44"/>
      <c r="B11" s="15"/>
      <c r="C11" s="15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7"/>
      <c r="T11" s="12"/>
    </row>
    <row r="12" spans="1:20" s="204" customFormat="1" ht="21.6" customHeight="1">
      <c r="A12" s="385" t="s">
        <v>18</v>
      </c>
      <c r="B12" s="385" t="s">
        <v>0</v>
      </c>
      <c r="C12" s="389"/>
      <c r="D12" s="18" t="s">
        <v>4</v>
      </c>
      <c r="E12" s="19"/>
      <c r="F12" s="20"/>
      <c r="G12" s="20"/>
      <c r="H12" s="20"/>
      <c r="I12" s="19"/>
      <c r="J12" s="20" t="s">
        <v>5</v>
      </c>
      <c r="K12" s="20"/>
      <c r="L12" s="20"/>
      <c r="M12" s="20"/>
      <c r="N12" s="20"/>
      <c r="O12" s="20"/>
      <c r="P12" s="20"/>
      <c r="Q12" s="20"/>
      <c r="R12" s="339" t="s">
        <v>23</v>
      </c>
      <c r="T12" s="12"/>
    </row>
    <row r="13" spans="1:20" s="204" customFormat="1" ht="21.6" customHeight="1">
      <c r="A13" s="386"/>
      <c r="B13" s="390"/>
      <c r="C13" s="391"/>
      <c r="D13" s="21" t="s">
        <v>3</v>
      </c>
      <c r="E13" s="22" t="s">
        <v>2</v>
      </c>
      <c r="F13" s="23"/>
      <c r="G13" s="23"/>
      <c r="H13" s="23"/>
      <c r="I13" s="19"/>
      <c r="J13" s="24" t="s">
        <v>3</v>
      </c>
      <c r="K13" s="22" t="s">
        <v>25</v>
      </c>
      <c r="L13" s="23"/>
      <c r="M13" s="19"/>
      <c r="N13" s="22" t="s">
        <v>10</v>
      </c>
      <c r="O13" s="23"/>
      <c r="P13" s="23"/>
      <c r="Q13" s="19"/>
      <c r="R13" s="340"/>
    </row>
    <row r="14" spans="1:20" s="204" customFormat="1" ht="21.6" customHeight="1">
      <c r="A14" s="367" t="s">
        <v>49</v>
      </c>
      <c r="B14" s="387" t="s">
        <v>1</v>
      </c>
      <c r="C14" s="388"/>
      <c r="D14" s="73">
        <f>SUM(D15:D18)</f>
        <v>0</v>
      </c>
      <c r="E14" s="74" t="s">
        <v>21</v>
      </c>
      <c r="F14" s="75" t="s">
        <v>67</v>
      </c>
      <c r="G14" s="75" t="s">
        <v>12</v>
      </c>
      <c r="H14" s="430" t="s">
        <v>115</v>
      </c>
      <c r="I14" s="431"/>
      <c r="J14" s="73">
        <f>SUM(J15:J17)</f>
        <v>0</v>
      </c>
      <c r="K14" s="94"/>
      <c r="L14" s="95"/>
      <c r="M14" s="96"/>
      <c r="N14" s="47"/>
      <c r="O14" s="48"/>
      <c r="P14" s="48"/>
      <c r="Q14" s="50"/>
      <c r="R14" s="76">
        <f>D14-J14</f>
        <v>0</v>
      </c>
    </row>
    <row r="15" spans="1:20" s="204" customFormat="1" ht="21.6" customHeight="1">
      <c r="A15" s="368"/>
      <c r="B15" s="355" t="s">
        <v>111</v>
      </c>
      <c r="C15" s="356"/>
      <c r="D15" s="182">
        <f>E15*F15*G15</f>
        <v>0</v>
      </c>
      <c r="E15" s="78"/>
      <c r="F15" s="79"/>
      <c r="G15" s="80">
        <f>$K$2</f>
        <v>0</v>
      </c>
      <c r="H15" s="404"/>
      <c r="I15" s="405"/>
      <c r="J15" s="62"/>
      <c r="K15" s="97"/>
      <c r="L15" s="98"/>
      <c r="M15" s="99"/>
      <c r="N15" s="100"/>
      <c r="O15" s="101"/>
      <c r="P15" s="101"/>
      <c r="Q15" s="102"/>
      <c r="R15" s="81">
        <f>D15-J15</f>
        <v>0</v>
      </c>
    </row>
    <row r="16" spans="1:20" s="204" customFormat="1" ht="21.6" customHeight="1">
      <c r="A16" s="368"/>
      <c r="B16" s="374" t="s">
        <v>112</v>
      </c>
      <c r="C16" s="375"/>
      <c r="D16" s="84">
        <f>E16*F16*G16</f>
        <v>0</v>
      </c>
      <c r="E16" s="64"/>
      <c r="F16" s="65"/>
      <c r="G16" s="66">
        <f>$K$2</f>
        <v>0</v>
      </c>
      <c r="H16" s="406"/>
      <c r="I16" s="407"/>
      <c r="J16" s="67"/>
      <c r="K16" s="136"/>
      <c r="L16" s="137"/>
      <c r="M16" s="138"/>
      <c r="N16" s="139"/>
      <c r="O16" s="140"/>
      <c r="P16" s="140"/>
      <c r="Q16" s="141"/>
      <c r="R16" s="68">
        <f>D16-J16</f>
        <v>0</v>
      </c>
    </row>
    <row r="17" spans="1:18" s="204" customFormat="1" ht="21.6" customHeight="1">
      <c r="A17" s="368"/>
      <c r="B17" s="353" t="s">
        <v>74</v>
      </c>
      <c r="C17" s="354"/>
      <c r="D17" s="63">
        <f>E17*F17*G17</f>
        <v>0</v>
      </c>
      <c r="E17" s="64"/>
      <c r="F17" s="65"/>
      <c r="G17" s="66">
        <f>$K$2</f>
        <v>0</v>
      </c>
      <c r="H17" s="406"/>
      <c r="I17" s="407"/>
      <c r="J17" s="67"/>
      <c r="K17" s="136"/>
      <c r="L17" s="137"/>
      <c r="M17" s="138"/>
      <c r="N17" s="139"/>
      <c r="O17" s="140"/>
      <c r="P17" s="140"/>
      <c r="Q17" s="141"/>
      <c r="R17" s="130">
        <f>D17-J17</f>
        <v>0</v>
      </c>
    </row>
    <row r="18" spans="1:18" s="204" customFormat="1" ht="21.6" customHeight="1">
      <c r="A18" s="369"/>
      <c r="B18" s="372" t="s">
        <v>94</v>
      </c>
      <c r="C18" s="373"/>
      <c r="D18" s="186">
        <f t="shared" ref="D18" si="0">E18*F18*G18</f>
        <v>0</v>
      </c>
      <c r="E18" s="64"/>
      <c r="F18" s="65"/>
      <c r="G18" s="66">
        <f>$K$2</f>
        <v>0</v>
      </c>
      <c r="H18" s="408"/>
      <c r="I18" s="409"/>
      <c r="J18" s="60"/>
      <c r="K18" s="131"/>
      <c r="L18" s="132"/>
      <c r="M18" s="133"/>
      <c r="N18" s="134"/>
      <c r="O18" s="44"/>
      <c r="P18" s="44"/>
      <c r="Q18" s="135"/>
      <c r="R18" s="72">
        <f t="shared" ref="R18:R19" si="1">D18-J18</f>
        <v>0</v>
      </c>
    </row>
    <row r="19" spans="1:18" s="204" customFormat="1" ht="21.6" customHeight="1">
      <c r="A19" s="367" t="s">
        <v>54</v>
      </c>
      <c r="B19" s="350" t="s">
        <v>1</v>
      </c>
      <c r="C19" s="352"/>
      <c r="D19" s="25">
        <f>SUM(D20:D21)</f>
        <v>0</v>
      </c>
      <c r="E19" s="346"/>
      <c r="F19" s="347"/>
      <c r="G19" s="347"/>
      <c r="H19" s="347"/>
      <c r="I19" s="348"/>
      <c r="J19" s="25">
        <f>SUM(J20:J21)</f>
        <v>0</v>
      </c>
      <c r="K19" s="94"/>
      <c r="L19" s="95"/>
      <c r="M19" s="96"/>
      <c r="N19" s="47"/>
      <c r="O19" s="48"/>
      <c r="P19" s="48"/>
      <c r="Q19" s="50"/>
      <c r="R19" s="55">
        <f t="shared" si="1"/>
        <v>0</v>
      </c>
    </row>
    <row r="20" spans="1:18" s="204" customFormat="1" ht="21.6" customHeight="1">
      <c r="A20" s="380"/>
      <c r="B20" s="355" t="s">
        <v>62</v>
      </c>
      <c r="C20" s="397"/>
      <c r="D20" s="77">
        <f>E20*F20*G20</f>
        <v>0</v>
      </c>
      <c r="E20" s="78"/>
      <c r="F20" s="82"/>
      <c r="G20" s="80">
        <f>$K$2</f>
        <v>0</v>
      </c>
      <c r="H20" s="404"/>
      <c r="I20" s="405"/>
      <c r="J20" s="77"/>
      <c r="K20" s="97"/>
      <c r="L20" s="98"/>
      <c r="M20" s="99"/>
      <c r="N20" s="100"/>
      <c r="O20" s="101"/>
      <c r="P20" s="101"/>
      <c r="Q20" s="109"/>
      <c r="R20" s="81">
        <f t="shared" ref="R20:R35" si="2">D20-J20</f>
        <v>0</v>
      </c>
    </row>
    <row r="21" spans="1:18" s="204" customFormat="1" ht="21.6" customHeight="1">
      <c r="A21" s="381"/>
      <c r="B21" s="365" t="s">
        <v>63</v>
      </c>
      <c r="C21" s="392"/>
      <c r="D21" s="186">
        <f>E21*F21*G21</f>
        <v>0</v>
      </c>
      <c r="E21" s="70"/>
      <c r="F21" s="85"/>
      <c r="G21" s="71">
        <f>$K$2</f>
        <v>0</v>
      </c>
      <c r="H21" s="428"/>
      <c r="I21" s="429"/>
      <c r="J21" s="69"/>
      <c r="K21" s="103"/>
      <c r="L21" s="104"/>
      <c r="M21" s="105"/>
      <c r="N21" s="106"/>
      <c r="O21" s="107"/>
      <c r="P21" s="107"/>
      <c r="Q21" s="108"/>
      <c r="R21" s="72">
        <f t="shared" si="2"/>
        <v>0</v>
      </c>
    </row>
    <row r="22" spans="1:18" s="204" customFormat="1" ht="21.6" customHeight="1">
      <c r="A22" s="367" t="s">
        <v>51</v>
      </c>
      <c r="B22" s="350" t="s">
        <v>1</v>
      </c>
      <c r="C22" s="352"/>
      <c r="D22" s="25">
        <f>SUM(D23:D24)</f>
        <v>0</v>
      </c>
      <c r="E22" s="346"/>
      <c r="F22" s="347"/>
      <c r="G22" s="347"/>
      <c r="H22" s="382"/>
      <c r="I22" s="383"/>
      <c r="J22" s="25">
        <f>SUM(J23:J24)</f>
        <v>0</v>
      </c>
      <c r="K22" s="94"/>
      <c r="L22" s="95"/>
      <c r="M22" s="96"/>
      <c r="N22" s="47"/>
      <c r="O22" s="48"/>
      <c r="P22" s="48"/>
      <c r="Q22" s="50"/>
      <c r="R22" s="55">
        <f t="shared" si="2"/>
        <v>0</v>
      </c>
    </row>
    <row r="23" spans="1:18" s="204" customFormat="1" ht="21.6" customHeight="1">
      <c r="A23" s="368"/>
      <c r="B23" s="379" t="s">
        <v>15</v>
      </c>
      <c r="C23" s="356"/>
      <c r="D23" s="182">
        <f>E23*F23*G23</f>
        <v>0</v>
      </c>
      <c r="E23" s="87"/>
      <c r="F23" s="88"/>
      <c r="G23" s="89">
        <f>$K$2</f>
        <v>0</v>
      </c>
      <c r="H23" s="404"/>
      <c r="I23" s="405"/>
      <c r="J23" s="62"/>
      <c r="K23" s="97"/>
      <c r="L23" s="98"/>
      <c r="M23" s="99"/>
      <c r="N23" s="100"/>
      <c r="O23" s="101"/>
      <c r="P23" s="101"/>
      <c r="Q23" s="102"/>
      <c r="R23" s="81">
        <f t="shared" si="2"/>
        <v>0</v>
      </c>
    </row>
    <row r="24" spans="1:18" s="204" customFormat="1" ht="21.6" customHeight="1">
      <c r="A24" s="384"/>
      <c r="B24" s="365" t="s">
        <v>59</v>
      </c>
      <c r="C24" s="366"/>
      <c r="D24" s="186">
        <f>E24*F24*G24</f>
        <v>0</v>
      </c>
      <c r="E24" s="70"/>
      <c r="F24" s="90"/>
      <c r="G24" s="71">
        <f>$K$2</f>
        <v>0</v>
      </c>
      <c r="H24" s="408"/>
      <c r="I24" s="409"/>
      <c r="J24" s="69"/>
      <c r="K24" s="103"/>
      <c r="L24" s="104"/>
      <c r="M24" s="105"/>
      <c r="N24" s="106"/>
      <c r="O24" s="107"/>
      <c r="P24" s="107"/>
      <c r="Q24" s="110"/>
      <c r="R24" s="72">
        <f t="shared" si="2"/>
        <v>0</v>
      </c>
    </row>
    <row r="25" spans="1:18" s="204" customFormat="1" ht="21.6" customHeight="1">
      <c r="A25" s="376" t="s">
        <v>91</v>
      </c>
      <c r="B25" s="350" t="s">
        <v>1</v>
      </c>
      <c r="C25" s="352"/>
      <c r="D25" s="73">
        <f>SUM(D26:D28)</f>
        <v>0</v>
      </c>
      <c r="E25" s="177"/>
      <c r="F25" s="178"/>
      <c r="G25" s="179"/>
      <c r="H25" s="179"/>
      <c r="I25" s="180"/>
      <c r="J25" s="59"/>
      <c r="K25" s="131"/>
      <c r="L25" s="132"/>
      <c r="M25" s="133"/>
      <c r="N25" s="134"/>
      <c r="O25" s="44"/>
      <c r="P25" s="44"/>
      <c r="Q25" s="161"/>
      <c r="R25" s="61">
        <f t="shared" si="2"/>
        <v>0</v>
      </c>
    </row>
    <row r="26" spans="1:18" s="204" customFormat="1" ht="21.6" customHeight="1">
      <c r="A26" s="377"/>
      <c r="B26" s="355" t="s">
        <v>89</v>
      </c>
      <c r="C26" s="356"/>
      <c r="D26" s="77">
        <f>E26*F26*G26</f>
        <v>0</v>
      </c>
      <c r="E26" s="87"/>
      <c r="F26" s="88"/>
      <c r="G26" s="89">
        <f>$K$2</f>
        <v>0</v>
      </c>
      <c r="H26" s="404"/>
      <c r="I26" s="405"/>
      <c r="J26" s="77"/>
      <c r="K26" s="97"/>
      <c r="L26" s="98"/>
      <c r="M26" s="99"/>
      <c r="N26" s="100"/>
      <c r="O26" s="101"/>
      <c r="P26" s="101"/>
      <c r="Q26" s="109"/>
      <c r="R26" s="130">
        <f t="shared" si="2"/>
        <v>0</v>
      </c>
    </row>
    <row r="27" spans="1:18" s="204" customFormat="1" ht="21.6" customHeight="1">
      <c r="A27" s="377"/>
      <c r="B27" s="374" t="s">
        <v>90</v>
      </c>
      <c r="C27" s="375"/>
      <c r="D27" s="186">
        <f>E27*F27*G27</f>
        <v>0</v>
      </c>
      <c r="E27" s="64"/>
      <c r="F27" s="153"/>
      <c r="G27" s="66">
        <f>$K$2</f>
        <v>0</v>
      </c>
      <c r="H27" s="406"/>
      <c r="I27" s="407"/>
      <c r="J27" s="186"/>
      <c r="K27" s="190"/>
      <c r="L27" s="191"/>
      <c r="M27" s="192"/>
      <c r="N27" s="193"/>
      <c r="O27" s="194"/>
      <c r="P27" s="194"/>
      <c r="Q27" s="195"/>
      <c r="R27" s="172">
        <f t="shared" si="2"/>
        <v>0</v>
      </c>
    </row>
    <row r="28" spans="1:18" s="204" customFormat="1" ht="21.6" customHeight="1">
      <c r="A28" s="378"/>
      <c r="B28" s="372" t="s">
        <v>56</v>
      </c>
      <c r="C28" s="373"/>
      <c r="D28" s="84">
        <f t="shared" ref="D28" si="3">E28*F28*G28</f>
        <v>0</v>
      </c>
      <c r="E28" s="187"/>
      <c r="F28" s="188"/>
      <c r="G28" s="189">
        <f>$K$2</f>
        <v>0</v>
      </c>
      <c r="H28" s="408"/>
      <c r="I28" s="409"/>
      <c r="J28" s="59"/>
      <c r="K28" s="131"/>
      <c r="L28" s="132"/>
      <c r="M28" s="133"/>
      <c r="N28" s="134"/>
      <c r="O28" s="44"/>
      <c r="P28" s="44"/>
      <c r="Q28" s="110"/>
      <c r="R28" s="72">
        <f t="shared" si="2"/>
        <v>0</v>
      </c>
    </row>
    <row r="29" spans="1:18" s="204" customFormat="1" ht="21.6" customHeight="1">
      <c r="A29" s="367" t="s">
        <v>52</v>
      </c>
      <c r="B29" s="351" t="s">
        <v>1</v>
      </c>
      <c r="C29" s="352"/>
      <c r="D29" s="25">
        <f>SUM(D30:D31)</f>
        <v>0</v>
      </c>
      <c r="E29" s="346"/>
      <c r="F29" s="347"/>
      <c r="G29" s="347"/>
      <c r="H29" s="347"/>
      <c r="I29" s="348"/>
      <c r="J29" s="25">
        <f>SUM(J30:J31)</f>
        <v>0</v>
      </c>
      <c r="K29" s="94"/>
      <c r="L29" s="95"/>
      <c r="M29" s="96"/>
      <c r="N29" s="47"/>
      <c r="O29" s="48"/>
      <c r="P29" s="48"/>
      <c r="Q29" s="50"/>
      <c r="R29" s="55">
        <f t="shared" si="2"/>
        <v>0</v>
      </c>
    </row>
    <row r="30" spans="1:18" s="204" customFormat="1" ht="21.6" customHeight="1">
      <c r="A30" s="368"/>
      <c r="B30" s="370" t="s">
        <v>60</v>
      </c>
      <c r="C30" s="371"/>
      <c r="D30" s="83">
        <f>E30*F30*G30</f>
        <v>0</v>
      </c>
      <c r="E30" s="87"/>
      <c r="F30" s="201"/>
      <c r="G30" s="89">
        <f>$K$2</f>
        <v>0</v>
      </c>
      <c r="H30" s="404"/>
      <c r="I30" s="405"/>
      <c r="J30" s="83"/>
      <c r="K30" s="111"/>
      <c r="L30" s="112"/>
      <c r="M30" s="113"/>
      <c r="N30" s="100"/>
      <c r="O30" s="101"/>
      <c r="P30" s="101"/>
      <c r="Q30" s="109"/>
      <c r="R30" s="91">
        <f t="shared" si="2"/>
        <v>0</v>
      </c>
    </row>
    <row r="31" spans="1:18" s="204" customFormat="1" ht="21.6" customHeight="1">
      <c r="A31" s="369"/>
      <c r="B31" s="365" t="s">
        <v>61</v>
      </c>
      <c r="C31" s="366"/>
      <c r="D31" s="69">
        <f>E31*F31*G31</f>
        <v>0</v>
      </c>
      <c r="E31" s="70"/>
      <c r="F31" s="200"/>
      <c r="G31" s="71">
        <f>$K$2</f>
        <v>0</v>
      </c>
      <c r="H31" s="408"/>
      <c r="I31" s="409"/>
      <c r="J31" s="69"/>
      <c r="K31" s="114"/>
      <c r="L31" s="115"/>
      <c r="M31" s="116"/>
      <c r="N31" s="106"/>
      <c r="O31" s="107"/>
      <c r="P31" s="107"/>
      <c r="Q31" s="110"/>
      <c r="R31" s="72">
        <f t="shared" si="2"/>
        <v>0</v>
      </c>
    </row>
    <row r="32" spans="1:18" s="204" customFormat="1" ht="21.6" customHeight="1">
      <c r="A32" s="367" t="s">
        <v>53</v>
      </c>
      <c r="B32" s="350" t="s">
        <v>1</v>
      </c>
      <c r="C32" s="352"/>
      <c r="D32" s="25">
        <f>SUM(D33:D36)</f>
        <v>0</v>
      </c>
      <c r="E32" s="346"/>
      <c r="F32" s="347"/>
      <c r="G32" s="347"/>
      <c r="H32" s="347"/>
      <c r="I32" s="348"/>
      <c r="J32" s="25">
        <f>SUM(J33:J36)</f>
        <v>0</v>
      </c>
      <c r="K32" s="117"/>
      <c r="L32" s="118"/>
      <c r="M32" s="119"/>
      <c r="N32" s="47"/>
      <c r="O32" s="48"/>
      <c r="P32" s="48"/>
      <c r="Q32" s="50"/>
      <c r="R32" s="55">
        <f t="shared" si="2"/>
        <v>0</v>
      </c>
    </row>
    <row r="33" spans="1:18" s="204" customFormat="1" ht="21.6" customHeight="1">
      <c r="A33" s="368"/>
      <c r="B33" s="335" t="s">
        <v>85</v>
      </c>
      <c r="C33" s="341"/>
      <c r="D33" s="84">
        <f>E33*F33*G33</f>
        <v>0</v>
      </c>
      <c r="E33" s="245"/>
      <c r="F33" s="248"/>
      <c r="G33" s="247">
        <f>$K$2</f>
        <v>0</v>
      </c>
      <c r="H33" s="404"/>
      <c r="I33" s="405"/>
      <c r="J33" s="250"/>
      <c r="K33" s="97"/>
      <c r="L33" s="45"/>
      <c r="M33" s="142"/>
      <c r="N33" s="143"/>
      <c r="O33" s="144"/>
      <c r="P33" s="144"/>
      <c r="Q33" s="145"/>
      <c r="R33" s="81">
        <f t="shared" si="2"/>
        <v>0</v>
      </c>
    </row>
    <row r="34" spans="1:18" s="204" customFormat="1" ht="21.6" customHeight="1">
      <c r="A34" s="368"/>
      <c r="B34" s="357" t="s">
        <v>110</v>
      </c>
      <c r="C34" s="358"/>
      <c r="D34" s="63">
        <f>E34*F34*G34</f>
        <v>0</v>
      </c>
      <c r="E34" s="245"/>
      <c r="F34" s="248"/>
      <c r="G34" s="247">
        <f>K2</f>
        <v>0</v>
      </c>
      <c r="H34" s="406"/>
      <c r="I34" s="407"/>
      <c r="J34" s="249"/>
      <c r="K34" s="136"/>
      <c r="L34" s="137"/>
      <c r="M34" s="251"/>
      <c r="N34" s="139"/>
      <c r="O34" s="140"/>
      <c r="P34" s="140"/>
      <c r="Q34" s="140"/>
      <c r="R34" s="68">
        <f t="shared" si="2"/>
        <v>0</v>
      </c>
    </row>
    <row r="35" spans="1:18" s="204" customFormat="1" ht="21.6" customHeight="1">
      <c r="A35" s="368"/>
      <c r="B35" s="335" t="s">
        <v>83</v>
      </c>
      <c r="C35" s="336"/>
      <c r="D35" s="84">
        <f t="shared" ref="D35:D36" si="4">E35*F35*G35</f>
        <v>0</v>
      </c>
      <c r="E35" s="64"/>
      <c r="F35" s="246"/>
      <c r="G35" s="247">
        <f>$K$2</f>
        <v>0</v>
      </c>
      <c r="H35" s="406"/>
      <c r="I35" s="407"/>
      <c r="J35" s="84"/>
      <c r="K35" s="146"/>
      <c r="L35" s="147"/>
      <c r="M35" s="148"/>
      <c r="N35" s="127"/>
      <c r="O35" s="128"/>
      <c r="P35" s="128"/>
      <c r="Q35" s="129"/>
      <c r="R35" s="68">
        <f t="shared" si="2"/>
        <v>0</v>
      </c>
    </row>
    <row r="36" spans="1:18" s="204" customFormat="1" ht="21.6" customHeight="1">
      <c r="A36" s="381"/>
      <c r="B36" s="396" t="s">
        <v>84</v>
      </c>
      <c r="C36" s="366"/>
      <c r="D36" s="69">
        <f t="shared" si="4"/>
        <v>0</v>
      </c>
      <c r="E36" s="86"/>
      <c r="F36" s="149"/>
      <c r="G36" s="71">
        <f>$K$2</f>
        <v>0</v>
      </c>
      <c r="H36" s="408"/>
      <c r="I36" s="409"/>
      <c r="J36" s="69"/>
      <c r="K36" s="103"/>
      <c r="L36" s="104"/>
      <c r="M36" s="105"/>
      <c r="N36" s="106"/>
      <c r="O36" s="107"/>
      <c r="P36" s="107"/>
      <c r="Q36" s="108"/>
      <c r="R36" s="72">
        <f t="shared" ref="R36:R56" si="5">D36-J36</f>
        <v>0</v>
      </c>
    </row>
    <row r="37" spans="1:18" s="204" customFormat="1" ht="21.6" customHeight="1">
      <c r="A37" s="367" t="s">
        <v>70</v>
      </c>
      <c r="B37" s="350" t="s">
        <v>1</v>
      </c>
      <c r="C37" s="352"/>
      <c r="D37" s="25">
        <f>SUM(D38:D38)</f>
        <v>0</v>
      </c>
      <c r="E37" s="346"/>
      <c r="F37" s="347"/>
      <c r="G37" s="347"/>
      <c r="H37" s="347"/>
      <c r="I37" s="348"/>
      <c r="J37" s="25">
        <f>SUM(J38:J38)</f>
        <v>0</v>
      </c>
      <c r="K37" s="94"/>
      <c r="L37" s="95"/>
      <c r="M37" s="96"/>
      <c r="N37" s="47"/>
      <c r="O37" s="48"/>
      <c r="P37" s="48"/>
      <c r="Q37" s="50"/>
      <c r="R37" s="55">
        <f t="shared" si="5"/>
        <v>0</v>
      </c>
    </row>
    <row r="38" spans="1:18" s="204" customFormat="1" ht="21.6" customHeight="1">
      <c r="A38" s="368"/>
      <c r="B38" s="379" t="s">
        <v>99</v>
      </c>
      <c r="C38" s="356"/>
      <c r="D38" s="77">
        <f>E38*F38*G38</f>
        <v>0</v>
      </c>
      <c r="E38" s="78"/>
      <c r="F38" s="196"/>
      <c r="G38" s="197">
        <f>$K$2</f>
        <v>0</v>
      </c>
      <c r="H38" s="424" t="s">
        <v>98</v>
      </c>
      <c r="I38" s="425"/>
      <c r="J38" s="25"/>
      <c r="K38" s="94"/>
      <c r="L38" s="95"/>
      <c r="M38" s="96"/>
      <c r="N38" s="47"/>
      <c r="O38" s="48"/>
      <c r="P38" s="48"/>
      <c r="Q38" s="49"/>
      <c r="R38" s="27">
        <f t="shared" si="5"/>
        <v>0</v>
      </c>
    </row>
    <row r="39" spans="1:18" s="204" customFormat="1" ht="21.6" customHeight="1">
      <c r="A39" s="363" t="s">
        <v>81</v>
      </c>
      <c r="B39" s="398"/>
      <c r="C39" s="364"/>
      <c r="D39" s="173">
        <f>D14+D19+D22+D29+D32+D37+D25</f>
        <v>0</v>
      </c>
      <c r="E39" s="174" t="e">
        <f>D39/D56</f>
        <v>#DIV/0!</v>
      </c>
      <c r="F39" s="162"/>
      <c r="G39" s="163"/>
      <c r="H39" s="163"/>
      <c r="I39" s="164"/>
      <c r="J39" s="165">
        <f>J14+J19+J22+J29+J32+J37</f>
        <v>0</v>
      </c>
      <c r="K39" s="166"/>
      <c r="L39" s="167"/>
      <c r="M39" s="168"/>
      <c r="N39" s="166"/>
      <c r="O39" s="167"/>
      <c r="P39" s="167"/>
      <c r="Q39" s="169"/>
      <c r="R39" s="170">
        <f t="shared" si="5"/>
        <v>0</v>
      </c>
    </row>
    <row r="40" spans="1:18" s="204" customFormat="1" ht="21.6" customHeight="1">
      <c r="A40" s="393" t="s">
        <v>86</v>
      </c>
      <c r="B40" s="350" t="s">
        <v>1</v>
      </c>
      <c r="C40" s="352"/>
      <c r="D40" s="25">
        <f>SUM(D41:D41)</f>
        <v>0</v>
      </c>
      <c r="E40" s="346"/>
      <c r="F40" s="347"/>
      <c r="G40" s="347"/>
      <c r="H40" s="347"/>
      <c r="I40" s="348"/>
      <c r="J40" s="25">
        <f>SUM(J41:J41)</f>
        <v>0</v>
      </c>
      <c r="K40" s="123"/>
      <c r="L40" s="95"/>
      <c r="M40" s="96"/>
      <c r="N40" s="47"/>
      <c r="O40" s="48"/>
      <c r="P40" s="48"/>
      <c r="Q40" s="50"/>
      <c r="R40" s="55">
        <f t="shared" si="5"/>
        <v>0</v>
      </c>
    </row>
    <row r="41" spans="1:18" s="204" customFormat="1" ht="21.6" customHeight="1">
      <c r="A41" s="368"/>
      <c r="B41" s="394" t="s">
        <v>87</v>
      </c>
      <c r="C41" s="395"/>
      <c r="D41" s="26">
        <f>E41*F41/160*G41*K2</f>
        <v>0</v>
      </c>
      <c r="E41" s="78"/>
      <c r="F41" s="65"/>
      <c r="G41" s="199"/>
      <c r="H41" s="426" t="s">
        <v>113</v>
      </c>
      <c r="I41" s="427"/>
      <c r="J41" s="26"/>
      <c r="K41" s="94"/>
      <c r="L41" s="95"/>
      <c r="M41" s="96"/>
      <c r="N41" s="47"/>
      <c r="O41" s="48"/>
      <c r="P41" s="48"/>
      <c r="Q41" s="50"/>
      <c r="R41" s="27">
        <f t="shared" si="5"/>
        <v>0</v>
      </c>
    </row>
    <row r="42" spans="1:18" s="204" customFormat="1" ht="21.6" customHeight="1">
      <c r="A42" s="367" t="s">
        <v>48</v>
      </c>
      <c r="B42" s="350" t="s">
        <v>1</v>
      </c>
      <c r="C42" s="352"/>
      <c r="D42" s="25">
        <f>SUM(D43:D43)</f>
        <v>0</v>
      </c>
      <c r="E42" s="346"/>
      <c r="F42" s="347"/>
      <c r="G42" s="347"/>
      <c r="H42" s="347"/>
      <c r="I42" s="348"/>
      <c r="J42" s="25">
        <f>SUM(J43:J43)</f>
        <v>0</v>
      </c>
      <c r="K42" s="94"/>
      <c r="L42" s="95"/>
      <c r="M42" s="96"/>
      <c r="N42" s="47"/>
      <c r="O42" s="48"/>
      <c r="P42" s="48"/>
      <c r="Q42" s="50"/>
      <c r="R42" s="55">
        <f t="shared" si="5"/>
        <v>0</v>
      </c>
    </row>
    <row r="43" spans="1:18" s="204" customFormat="1" ht="21.6" customHeight="1">
      <c r="A43" s="368"/>
      <c r="B43" s="394" t="s">
        <v>96</v>
      </c>
      <c r="C43" s="410"/>
      <c r="D43" s="26">
        <f>E43*F43*G43</f>
        <v>0</v>
      </c>
      <c r="E43" s="78"/>
      <c r="F43" s="90"/>
      <c r="G43" s="71">
        <f>$K$2</f>
        <v>0</v>
      </c>
      <c r="H43" s="402"/>
      <c r="I43" s="403"/>
      <c r="J43" s="26"/>
      <c r="K43" s="94"/>
      <c r="L43" s="95"/>
      <c r="M43" s="96"/>
      <c r="N43" s="47"/>
      <c r="O43" s="48"/>
      <c r="P43" s="48"/>
      <c r="Q43" s="50"/>
      <c r="R43" s="27">
        <f t="shared" si="5"/>
        <v>0</v>
      </c>
    </row>
    <row r="44" spans="1:18" s="204" customFormat="1" ht="21.6" customHeight="1">
      <c r="A44" s="393" t="s">
        <v>72</v>
      </c>
      <c r="B44" s="350" t="s">
        <v>1</v>
      </c>
      <c r="C44" s="352"/>
      <c r="D44" s="25">
        <f>SUM(D45:D48)</f>
        <v>0</v>
      </c>
      <c r="E44" s="399"/>
      <c r="F44" s="400"/>
      <c r="G44" s="400"/>
      <c r="H44" s="400"/>
      <c r="I44" s="401"/>
      <c r="J44" s="25">
        <f>SUM(J45:J48)</f>
        <v>0</v>
      </c>
      <c r="K44" s="94"/>
      <c r="L44" s="95"/>
      <c r="M44" s="96"/>
      <c r="N44" s="47"/>
      <c r="O44" s="48"/>
      <c r="P44" s="48"/>
      <c r="Q44" s="50"/>
      <c r="R44" s="55">
        <f t="shared" si="5"/>
        <v>0</v>
      </c>
    </row>
    <row r="45" spans="1:18" s="204" customFormat="1" ht="21.6" customHeight="1">
      <c r="A45" s="368"/>
      <c r="B45" s="355" t="s">
        <v>76</v>
      </c>
      <c r="C45" s="356"/>
      <c r="D45" s="77">
        <f>ROUND(E45*F45*G45,-1)</f>
        <v>0</v>
      </c>
      <c r="E45" s="78"/>
      <c r="F45" s="80"/>
      <c r="G45" s="66">
        <f>$K$2</f>
        <v>0</v>
      </c>
      <c r="H45" s="404"/>
      <c r="I45" s="405"/>
      <c r="J45" s="77"/>
      <c r="K45" s="97"/>
      <c r="L45" s="98"/>
      <c r="M45" s="99"/>
      <c r="N45" s="100"/>
      <c r="O45" s="101"/>
      <c r="P45" s="101"/>
      <c r="Q45" s="109"/>
      <c r="R45" s="81">
        <f t="shared" si="5"/>
        <v>0</v>
      </c>
    </row>
    <row r="46" spans="1:18" s="204" customFormat="1" ht="21.6" customHeight="1">
      <c r="A46" s="368"/>
      <c r="B46" s="353" t="s">
        <v>80</v>
      </c>
      <c r="C46" s="354"/>
      <c r="D46" s="63">
        <f t="shared" ref="D46:D47" si="6">ROUND(E46*F46*G46,-1)</f>
        <v>0</v>
      </c>
      <c r="E46" s="64"/>
      <c r="F46" s="153"/>
      <c r="G46" s="66">
        <f>$K$2</f>
        <v>0</v>
      </c>
      <c r="H46" s="406"/>
      <c r="I46" s="407"/>
      <c r="J46" s="63"/>
      <c r="K46" s="136"/>
      <c r="L46" s="137"/>
      <c r="M46" s="138"/>
      <c r="N46" s="139"/>
      <c r="O46" s="140"/>
      <c r="P46" s="140"/>
      <c r="Q46" s="141"/>
      <c r="R46" s="68">
        <f t="shared" si="5"/>
        <v>0</v>
      </c>
    </row>
    <row r="47" spans="1:18" s="204" customFormat="1" ht="21.6" customHeight="1">
      <c r="A47" s="368"/>
      <c r="B47" s="353" t="s">
        <v>55</v>
      </c>
      <c r="C47" s="354"/>
      <c r="D47" s="63">
        <f t="shared" si="6"/>
        <v>0</v>
      </c>
      <c r="E47" s="64"/>
      <c r="F47" s="185"/>
      <c r="G47" s="66">
        <f>$K$2</f>
        <v>0</v>
      </c>
      <c r="H47" s="406"/>
      <c r="I47" s="407"/>
      <c r="J47" s="63"/>
      <c r="K47" s="136"/>
      <c r="L47" s="137"/>
      <c r="M47" s="138"/>
      <c r="N47" s="139"/>
      <c r="O47" s="140"/>
      <c r="P47" s="140"/>
      <c r="Q47" s="141"/>
      <c r="R47" s="68">
        <f t="shared" si="5"/>
        <v>0</v>
      </c>
    </row>
    <row r="48" spans="1:18" s="204" customFormat="1" ht="21.6" customHeight="1">
      <c r="A48" s="368"/>
      <c r="B48" s="365" t="s">
        <v>56</v>
      </c>
      <c r="C48" s="392"/>
      <c r="D48" s="69">
        <f>ROUND(E48*F48*G48,-1)</f>
        <v>0</v>
      </c>
      <c r="E48" s="70"/>
      <c r="F48" s="90"/>
      <c r="G48" s="71">
        <f>$K$2</f>
        <v>0</v>
      </c>
      <c r="H48" s="408"/>
      <c r="I48" s="409"/>
      <c r="J48" s="69"/>
      <c r="K48" s="103"/>
      <c r="L48" s="104"/>
      <c r="M48" s="105"/>
      <c r="N48" s="106"/>
      <c r="O48" s="107"/>
      <c r="P48" s="107"/>
      <c r="Q48" s="110"/>
      <c r="R48" s="72">
        <f t="shared" si="5"/>
        <v>0</v>
      </c>
    </row>
    <row r="49" spans="1:20" s="204" customFormat="1" ht="21.6" customHeight="1">
      <c r="A49" s="367" t="s">
        <v>50</v>
      </c>
      <c r="B49" s="351" t="s">
        <v>1</v>
      </c>
      <c r="C49" s="352"/>
      <c r="D49" s="25">
        <f>SUM(D50:D52)</f>
        <v>0</v>
      </c>
      <c r="E49" s="346"/>
      <c r="F49" s="347"/>
      <c r="G49" s="347"/>
      <c r="H49" s="347"/>
      <c r="I49" s="348"/>
      <c r="J49" s="25">
        <f>SUM(J50:J52)</f>
        <v>0</v>
      </c>
      <c r="K49" s="94"/>
      <c r="L49" s="95"/>
      <c r="M49" s="96"/>
      <c r="N49" s="47"/>
      <c r="O49" s="48"/>
      <c r="P49" s="48"/>
      <c r="Q49" s="50"/>
      <c r="R49" s="55">
        <f t="shared" si="5"/>
        <v>0</v>
      </c>
    </row>
    <row r="50" spans="1:20" s="204" customFormat="1" ht="21.6" customHeight="1">
      <c r="A50" s="411"/>
      <c r="B50" s="355" t="s">
        <v>57</v>
      </c>
      <c r="C50" s="397"/>
      <c r="D50" s="83">
        <f>E50*F50*G50</f>
        <v>0</v>
      </c>
      <c r="E50" s="78"/>
      <c r="F50" s="79"/>
      <c r="G50" s="80">
        <f>$K$2</f>
        <v>0</v>
      </c>
      <c r="H50" s="404"/>
      <c r="I50" s="405"/>
      <c r="J50" s="77"/>
      <c r="K50" s="111"/>
      <c r="L50" s="112"/>
      <c r="M50" s="113"/>
      <c r="N50" s="100"/>
      <c r="O50" s="101"/>
      <c r="P50" s="101"/>
      <c r="Q50" s="102"/>
      <c r="R50" s="81">
        <f t="shared" si="5"/>
        <v>0</v>
      </c>
    </row>
    <row r="51" spans="1:20" s="204" customFormat="1" ht="21.6" customHeight="1">
      <c r="A51" s="411"/>
      <c r="B51" s="353" t="s">
        <v>58</v>
      </c>
      <c r="C51" s="412"/>
      <c r="D51" s="63">
        <f>E51*F51*G51</f>
        <v>0</v>
      </c>
      <c r="E51" s="64"/>
      <c r="F51" s="65"/>
      <c r="G51" s="66">
        <f>$K$2</f>
        <v>0</v>
      </c>
      <c r="H51" s="406"/>
      <c r="I51" s="407"/>
      <c r="J51" s="63"/>
      <c r="K51" s="154"/>
      <c r="L51" s="155"/>
      <c r="M51" s="156"/>
      <c r="N51" s="139"/>
      <c r="O51" s="140"/>
      <c r="P51" s="140"/>
      <c r="Q51" s="157"/>
      <c r="R51" s="68">
        <f t="shared" si="5"/>
        <v>0</v>
      </c>
    </row>
    <row r="52" spans="1:20" s="204" customFormat="1" ht="21.6" customHeight="1">
      <c r="A52" s="384"/>
      <c r="B52" s="413" t="s">
        <v>56</v>
      </c>
      <c r="C52" s="414"/>
      <c r="D52" s="186">
        <f t="shared" ref="D52" si="7">E52*F52*G52</f>
        <v>0</v>
      </c>
      <c r="E52" s="187"/>
      <c r="F52" s="188"/>
      <c r="G52" s="189">
        <f>$K$2</f>
        <v>0</v>
      </c>
      <c r="H52" s="408"/>
      <c r="I52" s="409"/>
      <c r="J52" s="59"/>
      <c r="K52" s="131"/>
      <c r="L52" s="132"/>
      <c r="M52" s="133"/>
      <c r="N52" s="134"/>
      <c r="O52" s="107"/>
      <c r="P52" s="107"/>
      <c r="Q52" s="110"/>
      <c r="R52" s="72">
        <f t="shared" si="5"/>
        <v>0</v>
      </c>
    </row>
    <row r="53" spans="1:20" s="204" customFormat="1" ht="21.6" customHeight="1">
      <c r="A53" s="367" t="s">
        <v>73</v>
      </c>
      <c r="B53" s="350" t="s">
        <v>1</v>
      </c>
      <c r="C53" s="352"/>
      <c r="D53" s="25">
        <f>SUM(D54)</f>
        <v>0</v>
      </c>
      <c r="E53" s="421" t="e">
        <f>D53/D55</f>
        <v>#DIV/0!</v>
      </c>
      <c r="F53" s="422"/>
      <c r="G53" s="422"/>
      <c r="H53" s="422"/>
      <c r="I53" s="423"/>
      <c r="J53" s="25">
        <f>SUM(J54:J54)</f>
        <v>0</v>
      </c>
      <c r="K53" s="94"/>
      <c r="L53" s="95"/>
      <c r="M53" s="96"/>
      <c r="N53" s="47"/>
      <c r="O53" s="48"/>
      <c r="P53" s="48"/>
      <c r="Q53" s="49"/>
      <c r="R53" s="55">
        <f t="shared" si="5"/>
        <v>0</v>
      </c>
    </row>
    <row r="54" spans="1:20" s="204" customFormat="1" ht="21.6" customHeight="1">
      <c r="A54" s="369"/>
      <c r="B54" s="415" t="s">
        <v>95</v>
      </c>
      <c r="C54" s="410"/>
      <c r="D54" s="26">
        <f>E54*F54*G54</f>
        <v>0</v>
      </c>
      <c r="E54" s="64"/>
      <c r="F54" s="200"/>
      <c r="G54" s="71">
        <f>$K$2</f>
        <v>0</v>
      </c>
      <c r="H54" s="402"/>
      <c r="I54" s="403"/>
      <c r="J54" s="26"/>
      <c r="K54" s="94"/>
      <c r="L54" s="95"/>
      <c r="M54" s="96"/>
      <c r="N54" s="47"/>
      <c r="O54" s="48"/>
      <c r="P54" s="48"/>
      <c r="Q54" s="49"/>
      <c r="R54" s="27">
        <f t="shared" si="5"/>
        <v>0</v>
      </c>
      <c r="S54" s="56"/>
      <c r="T54" s="57"/>
    </row>
    <row r="55" spans="1:20" s="204" customFormat="1" ht="21.6" customHeight="1">
      <c r="A55" s="363" t="s">
        <v>97</v>
      </c>
      <c r="B55" s="398"/>
      <c r="C55" s="364"/>
      <c r="D55" s="173">
        <f>D40+D42+D44+D49+D53</f>
        <v>0</v>
      </c>
      <c r="E55" s="174" t="e">
        <f>D55/D56</f>
        <v>#DIV/0!</v>
      </c>
      <c r="F55" s="175"/>
      <c r="G55" s="175"/>
      <c r="H55" s="175"/>
      <c r="I55" s="176"/>
      <c r="J55" s="92">
        <f>J40+J42+J44+J49+J53</f>
        <v>0</v>
      </c>
      <c r="K55" s="120"/>
      <c r="L55" s="121"/>
      <c r="M55" s="198"/>
      <c r="N55" s="120"/>
      <c r="O55" s="121"/>
      <c r="P55" s="121"/>
      <c r="Q55" s="122"/>
      <c r="R55" s="93">
        <f t="shared" si="5"/>
        <v>0</v>
      </c>
    </row>
    <row r="56" spans="1:20" s="204" customFormat="1" ht="21.6" customHeight="1">
      <c r="A56" s="350" t="s">
        <v>79</v>
      </c>
      <c r="B56" s="351"/>
      <c r="C56" s="352"/>
      <c r="D56" s="25">
        <f>D39+D55</f>
        <v>0</v>
      </c>
      <c r="E56" s="417"/>
      <c r="F56" s="418"/>
      <c r="G56" s="418"/>
      <c r="H56" s="418"/>
      <c r="I56" s="419"/>
      <c r="J56" s="25">
        <f>J39+J55</f>
        <v>0</v>
      </c>
      <c r="K56" s="124"/>
      <c r="L56" s="125"/>
      <c r="M56" s="126"/>
      <c r="N56" s="51"/>
      <c r="O56" s="52"/>
      <c r="P56" s="52"/>
      <c r="Q56" s="53"/>
      <c r="R56" s="55">
        <f t="shared" si="5"/>
        <v>0</v>
      </c>
    </row>
    <row r="57" spans="1:20" s="204" customFormat="1">
      <c r="A57" s="45"/>
      <c r="B57" s="28"/>
      <c r="C57" s="28"/>
      <c r="D57" s="28"/>
      <c r="E57" s="28"/>
      <c r="F57" s="28"/>
      <c r="G57" s="28"/>
      <c r="H57" s="28"/>
      <c r="I57" s="28"/>
    </row>
    <row r="58" spans="1:20" s="204" customFormat="1" ht="25.5" customHeight="1">
      <c r="B58" s="54"/>
      <c r="D58" s="54"/>
      <c r="E58" s="30"/>
      <c r="F58" s="30"/>
      <c r="G58" s="30"/>
      <c r="H58" s="30"/>
      <c r="I58" s="258"/>
      <c r="J58" s="258"/>
      <c r="K58" s="258"/>
      <c r="L58" s="30"/>
      <c r="M58" s="29" t="s">
        <v>6</v>
      </c>
      <c r="N58" s="31"/>
      <c r="O58" s="420"/>
      <c r="P58" s="420"/>
      <c r="Q58" s="420"/>
      <c r="R58" s="204" t="s">
        <v>7</v>
      </c>
    </row>
    <row r="59" spans="1:20" s="204" customFormat="1" ht="25.5" customHeight="1">
      <c r="B59" s="184"/>
      <c r="C59" s="184"/>
      <c r="D59" s="184"/>
      <c r="E59" s="31"/>
      <c r="F59" s="31"/>
      <c r="G59" s="31"/>
      <c r="H59" s="31"/>
      <c r="J59" s="32"/>
      <c r="K59" s="258"/>
      <c r="N59" s="31"/>
      <c r="O59" s="416"/>
      <c r="P59" s="416"/>
      <c r="Q59" s="416"/>
      <c r="R59" s="204" t="s">
        <v>7</v>
      </c>
    </row>
  </sheetData>
  <mergeCells count="113">
    <mergeCell ref="Q2:R2"/>
    <mergeCell ref="B3:E3"/>
    <mergeCell ref="G3:O3"/>
    <mergeCell ref="L5:P5"/>
    <mergeCell ref="A12:A13"/>
    <mergeCell ref="B12:C13"/>
    <mergeCell ref="R12:R13"/>
    <mergeCell ref="A14:A18"/>
    <mergeCell ref="B14:C14"/>
    <mergeCell ref="H14:I14"/>
    <mergeCell ref="B15:C15"/>
    <mergeCell ref="H15:I15"/>
    <mergeCell ref="B16:C16"/>
    <mergeCell ref="H16:I16"/>
    <mergeCell ref="A5:B6"/>
    <mergeCell ref="C5:D6"/>
    <mergeCell ref="E5:K5"/>
    <mergeCell ref="A7:B7"/>
    <mergeCell ref="A8:B8"/>
    <mergeCell ref="B2:E2"/>
    <mergeCell ref="G2:I2"/>
    <mergeCell ref="K2:L2"/>
    <mergeCell ref="N2:O2"/>
    <mergeCell ref="H21:I21"/>
    <mergeCell ref="A22:A24"/>
    <mergeCell ref="B22:C22"/>
    <mergeCell ref="E22:I22"/>
    <mergeCell ref="B23:C23"/>
    <mergeCell ref="H23:I23"/>
    <mergeCell ref="B24:C24"/>
    <mergeCell ref="H24:I24"/>
    <mergeCell ref="B17:C17"/>
    <mergeCell ref="H17:I17"/>
    <mergeCell ref="B18:C18"/>
    <mergeCell ref="H18:I18"/>
    <mergeCell ref="A19:A21"/>
    <mergeCell ref="B19:C19"/>
    <mergeCell ref="E19:I19"/>
    <mergeCell ref="B20:C20"/>
    <mergeCell ref="H20:I20"/>
    <mergeCell ref="B21:C21"/>
    <mergeCell ref="A29:A31"/>
    <mergeCell ref="B29:C29"/>
    <mergeCell ref="E29:I29"/>
    <mergeCell ref="B30:C30"/>
    <mergeCell ref="H30:I30"/>
    <mergeCell ref="B31:C31"/>
    <mergeCell ref="H31:I31"/>
    <mergeCell ref="A25:A28"/>
    <mergeCell ref="B25:C25"/>
    <mergeCell ref="B26:C26"/>
    <mergeCell ref="H26:I26"/>
    <mergeCell ref="B27:C27"/>
    <mergeCell ref="H27:I27"/>
    <mergeCell ref="B28:C28"/>
    <mergeCell ref="H28:I28"/>
    <mergeCell ref="A39:C39"/>
    <mergeCell ref="A40:A41"/>
    <mergeCell ref="B40:C40"/>
    <mergeCell ref="E40:I40"/>
    <mergeCell ref="B41:C41"/>
    <mergeCell ref="H41:I41"/>
    <mergeCell ref="H36:I36"/>
    <mergeCell ref="A37:A38"/>
    <mergeCell ref="B37:C37"/>
    <mergeCell ref="E37:I37"/>
    <mergeCell ref="B38:C38"/>
    <mergeCell ref="H38:I38"/>
    <mergeCell ref="A32:A36"/>
    <mergeCell ref="B32:C32"/>
    <mergeCell ref="E32:I32"/>
    <mergeCell ref="B33:C33"/>
    <mergeCell ref="H33:I33"/>
    <mergeCell ref="B34:C34"/>
    <mergeCell ref="H34:I34"/>
    <mergeCell ref="B35:C35"/>
    <mergeCell ref="H35:I35"/>
    <mergeCell ref="B36:C36"/>
    <mergeCell ref="B46:C46"/>
    <mergeCell ref="H46:I46"/>
    <mergeCell ref="B47:C47"/>
    <mergeCell ref="H47:I47"/>
    <mergeCell ref="B48:C48"/>
    <mergeCell ref="H48:I48"/>
    <mergeCell ref="A42:A43"/>
    <mergeCell ref="B42:C42"/>
    <mergeCell ref="E42:I42"/>
    <mergeCell ref="B43:C43"/>
    <mergeCell ref="H43:I43"/>
    <mergeCell ref="A44:A48"/>
    <mergeCell ref="B44:C44"/>
    <mergeCell ref="E44:I44"/>
    <mergeCell ref="B45:C45"/>
    <mergeCell ref="H45:I45"/>
    <mergeCell ref="A49:A52"/>
    <mergeCell ref="B49:C49"/>
    <mergeCell ref="E49:I49"/>
    <mergeCell ref="B50:C50"/>
    <mergeCell ref="H50:I50"/>
    <mergeCell ref="B51:C51"/>
    <mergeCell ref="H51:I51"/>
    <mergeCell ref="B52:C52"/>
    <mergeCell ref="H52:I52"/>
    <mergeCell ref="A56:C56"/>
    <mergeCell ref="E56:I56"/>
    <mergeCell ref="O58:Q58"/>
    <mergeCell ref="O59:Q59"/>
    <mergeCell ref="A53:A54"/>
    <mergeCell ref="B53:C53"/>
    <mergeCell ref="E53:I53"/>
    <mergeCell ref="B54:C54"/>
    <mergeCell ref="H54:I54"/>
    <mergeCell ref="A55:C55"/>
  </mergeCells>
  <phoneticPr fontId="2" type="noConversion"/>
  <pageMargins left="0.49" right="0.15748031496062992" top="0.31496062992125984" bottom="0.34" header="0.19685039370078741" footer="0.15748031496062992"/>
  <pageSetup paperSize="9" scale="41" orientation="landscape" r:id="rId1"/>
  <headerFooter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T59"/>
  <sheetViews>
    <sheetView view="pageBreakPreview" zoomScale="55" zoomScaleNormal="70" zoomScaleSheetLayoutView="55" zoomScalePageLayoutView="55" workbookViewId="0">
      <pane xSplit="3" ySplit="14" topLeftCell="D45" activePane="bottomRight" state="frozen"/>
      <selection pane="topRight" activeCell="D1" sqref="D1"/>
      <selection pane="bottomLeft" activeCell="A15" sqref="A15"/>
      <selection pane="bottomRight" activeCell="A2" sqref="A2"/>
    </sheetView>
  </sheetViews>
  <sheetFormatPr defaultColWidth="9" defaultRowHeight="16.5" outlineLevelRow="1"/>
  <cols>
    <col min="1" max="1" width="16" style="46" customWidth="1"/>
    <col min="2" max="3" width="16" style="1" customWidth="1"/>
    <col min="4" max="4" width="17.75" style="2" customWidth="1"/>
    <col min="5" max="8" width="17.75" style="1" customWidth="1"/>
    <col min="9" max="9" width="19" style="1" customWidth="1"/>
    <col min="10" max="18" width="17.75" style="1" customWidth="1"/>
    <col min="19" max="19" width="16.5" style="1" customWidth="1"/>
    <col min="20" max="20" width="7.5" style="1" customWidth="1"/>
    <col min="21" max="16384" width="9" style="1"/>
  </cols>
  <sheetData>
    <row r="1" spans="1:20" s="204" customFormat="1" ht="43.5" customHeight="1">
      <c r="A1" s="171" t="s">
        <v>121</v>
      </c>
      <c r="B1" s="257"/>
      <c r="C1" s="5"/>
      <c r="D1" s="6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20" s="204" customFormat="1" ht="21" customHeight="1">
      <c r="A2" s="8" t="s">
        <v>19</v>
      </c>
      <c r="B2" s="349"/>
      <c r="C2" s="343"/>
      <c r="D2" s="343"/>
      <c r="E2" s="344"/>
      <c r="F2" s="8" t="s">
        <v>75</v>
      </c>
      <c r="G2" s="342"/>
      <c r="H2" s="343"/>
      <c r="I2" s="344"/>
      <c r="J2" s="8" t="s">
        <v>12</v>
      </c>
      <c r="K2" s="333"/>
      <c r="L2" s="345"/>
      <c r="M2" s="8" t="s">
        <v>13</v>
      </c>
      <c r="N2" s="333"/>
      <c r="O2" s="334"/>
      <c r="P2" s="8" t="s">
        <v>14</v>
      </c>
      <c r="Q2" s="333">
        <f>'(총괄)조정내역표'!E14</f>
        <v>0</v>
      </c>
      <c r="R2" s="334"/>
    </row>
    <row r="3" spans="1:20" s="204" customFormat="1" ht="21" customHeight="1">
      <c r="A3" s="8" t="s">
        <v>82</v>
      </c>
      <c r="B3" s="350"/>
      <c r="C3" s="351"/>
      <c r="D3" s="351"/>
      <c r="E3" s="352"/>
      <c r="F3" s="8" t="s">
        <v>20</v>
      </c>
      <c r="G3" s="337">
        <f>'(총괄)조정내역표'!B14</f>
        <v>0</v>
      </c>
      <c r="H3" s="338"/>
      <c r="I3" s="338"/>
      <c r="J3" s="338"/>
      <c r="K3" s="338"/>
      <c r="L3" s="338"/>
      <c r="M3" s="338"/>
      <c r="N3" s="338"/>
      <c r="O3" s="338"/>
      <c r="P3" s="8" t="s">
        <v>42</v>
      </c>
      <c r="Q3" s="265" t="e">
        <f>'(총괄)조정내역표'!H14/'(총괄)조정내역표'!E14/'(총괄)조정내역표'!D14</f>
        <v>#DIV/0!</v>
      </c>
      <c r="R3" s="266" t="e">
        <f>'(총괄)조정내역표'!G14/'(총괄)조정내역표'!C14</f>
        <v>#DIV/0!</v>
      </c>
    </row>
    <row r="4" spans="1:20" s="204" customFormat="1" ht="10.9" customHeight="1">
      <c r="A4" s="9"/>
      <c r="B4" s="10"/>
      <c r="C4" s="10"/>
      <c r="D4" s="10"/>
      <c r="E4" s="10"/>
      <c r="F4" s="10"/>
      <c r="G4" s="10"/>
      <c r="H4" s="10"/>
      <c r="I4" s="10"/>
      <c r="J4" s="9"/>
      <c r="K4" s="10"/>
      <c r="L4" s="10"/>
      <c r="M4" s="10"/>
      <c r="N4" s="10"/>
      <c r="O4" s="10"/>
      <c r="P4" s="10"/>
      <c r="Q4" s="10"/>
      <c r="R4" s="11" t="s">
        <v>11</v>
      </c>
      <c r="T4" s="12"/>
    </row>
    <row r="5" spans="1:20" s="12" customFormat="1" ht="21.6" customHeight="1">
      <c r="A5" s="359" t="s">
        <v>8</v>
      </c>
      <c r="B5" s="360"/>
      <c r="C5" s="363" t="s">
        <v>66</v>
      </c>
      <c r="D5" s="364"/>
      <c r="E5" s="363" t="s">
        <v>65</v>
      </c>
      <c r="F5" s="398"/>
      <c r="G5" s="398"/>
      <c r="H5" s="398"/>
      <c r="I5" s="398"/>
      <c r="J5" s="398"/>
      <c r="K5" s="398"/>
      <c r="L5" s="432" t="s">
        <v>71</v>
      </c>
      <c r="M5" s="432"/>
      <c r="N5" s="432"/>
      <c r="O5" s="432"/>
      <c r="P5" s="432"/>
      <c r="Q5" s="261" t="s">
        <v>117</v>
      </c>
      <c r="R5" s="261" t="s">
        <v>116</v>
      </c>
    </row>
    <row r="6" spans="1:20" s="12" customFormat="1" ht="21.6" customHeight="1">
      <c r="A6" s="359"/>
      <c r="B6" s="360"/>
      <c r="C6" s="363"/>
      <c r="D6" s="364"/>
      <c r="E6" s="13" t="s">
        <v>49</v>
      </c>
      <c r="F6" s="13" t="s">
        <v>54</v>
      </c>
      <c r="G6" s="13" t="s">
        <v>51</v>
      </c>
      <c r="H6" s="13" t="s">
        <v>114</v>
      </c>
      <c r="I6" s="13" t="s">
        <v>52</v>
      </c>
      <c r="J6" s="13" t="s">
        <v>53</v>
      </c>
      <c r="K6" s="13" t="s">
        <v>70</v>
      </c>
      <c r="L6" s="13" t="s">
        <v>93</v>
      </c>
      <c r="M6" s="13" t="s">
        <v>48</v>
      </c>
      <c r="N6" s="13" t="s">
        <v>72</v>
      </c>
      <c r="O6" s="13" t="s">
        <v>50</v>
      </c>
      <c r="P6" s="13" t="s">
        <v>73</v>
      </c>
      <c r="Q6" s="259"/>
      <c r="R6" s="259"/>
    </row>
    <row r="7" spans="1:20" s="12" customFormat="1" ht="21.6" customHeight="1">
      <c r="A7" s="361" t="s">
        <v>9</v>
      </c>
      <c r="B7" s="362"/>
      <c r="C7" s="159" t="e">
        <f>D7/$Q$2/($K$2*$N$2)</f>
        <v>#DIV/0!</v>
      </c>
      <c r="D7" s="158">
        <f>SUM(E7:P7)</f>
        <v>0</v>
      </c>
      <c r="E7" s="14">
        <f>$D$14</f>
        <v>0</v>
      </c>
      <c r="F7" s="14">
        <f>D19</f>
        <v>0</v>
      </c>
      <c r="G7" s="14">
        <f>D22</f>
        <v>0</v>
      </c>
      <c r="H7" s="181">
        <f>D25</f>
        <v>0</v>
      </c>
      <c r="I7" s="14">
        <f>D29</f>
        <v>0</v>
      </c>
      <c r="J7" s="14">
        <f>D32</f>
        <v>0</v>
      </c>
      <c r="K7" s="14">
        <f>D37</f>
        <v>0</v>
      </c>
      <c r="L7" s="14">
        <f>D40</f>
        <v>0</v>
      </c>
      <c r="M7" s="14">
        <f>D42</f>
        <v>0</v>
      </c>
      <c r="N7" s="14">
        <f>D44</f>
        <v>0</v>
      </c>
      <c r="O7" s="14">
        <f>D49</f>
        <v>0</v>
      </c>
      <c r="P7" s="14">
        <f>D53</f>
        <v>0</v>
      </c>
      <c r="Q7" s="260"/>
      <c r="R7" s="260"/>
    </row>
    <row r="8" spans="1:20" s="12" customFormat="1" ht="21.6" customHeight="1">
      <c r="A8" s="361" t="s">
        <v>24</v>
      </c>
      <c r="B8" s="362"/>
      <c r="C8" s="159" t="e">
        <f>D8/$Q$2/($K$2*$N$2)</f>
        <v>#DIV/0!</v>
      </c>
      <c r="D8" s="158">
        <f>SUM(E8:P8)</f>
        <v>0</v>
      </c>
      <c r="E8" s="14">
        <f>R14</f>
        <v>0</v>
      </c>
      <c r="F8" s="14">
        <f>R19</f>
        <v>0</v>
      </c>
      <c r="G8" s="14">
        <f>R22</f>
        <v>0</v>
      </c>
      <c r="H8" s="14">
        <f>R25</f>
        <v>0</v>
      </c>
      <c r="I8" s="14">
        <f>R29</f>
        <v>0</v>
      </c>
      <c r="J8" s="14">
        <f>R32</f>
        <v>0</v>
      </c>
      <c r="K8" s="14">
        <f>R37</f>
        <v>0</v>
      </c>
      <c r="L8" s="14">
        <f>R40</f>
        <v>0</v>
      </c>
      <c r="M8" s="14">
        <f>R42</f>
        <v>0</v>
      </c>
      <c r="N8" s="14">
        <f>R44</f>
        <v>0</v>
      </c>
      <c r="O8" s="14">
        <f>R49</f>
        <v>0</v>
      </c>
      <c r="P8" s="14">
        <f>R53</f>
        <v>0</v>
      </c>
      <c r="Q8" s="260"/>
      <c r="R8" s="260"/>
    </row>
    <row r="9" spans="1:20" s="12" customFormat="1" ht="17.25" hidden="1" customHeight="1" outlineLevel="1">
      <c r="A9" s="152"/>
      <c r="B9" s="58" t="s">
        <v>78</v>
      </c>
      <c r="C9" s="244" t="e">
        <f>C7/$Q$3*100</f>
        <v>#DIV/0!</v>
      </c>
      <c r="E9" s="150"/>
      <c r="F9" s="150"/>
      <c r="G9" s="150"/>
      <c r="H9" s="150"/>
      <c r="I9" s="150"/>
      <c r="J9" s="150"/>
      <c r="K9" s="150"/>
      <c r="L9" s="150" t="e">
        <f>IF(#REF!/D7&gt;=65%,"OK","CHECK")</f>
        <v>#REF!</v>
      </c>
      <c r="M9" s="150"/>
      <c r="N9" s="151" t="e">
        <f>IF(N7/#REF!&lt;10%,"OK","CHECK")</f>
        <v>#REF!</v>
      </c>
      <c r="O9" s="150"/>
      <c r="P9" s="150"/>
      <c r="Q9" s="151" t="e">
        <f>IF(Q7/(D7-Q7)&lt;10%,"OK","CHECK")</f>
        <v>#DIV/0!</v>
      </c>
      <c r="R9" s="58"/>
    </row>
    <row r="10" spans="1:20" s="12" customFormat="1" ht="17.25" hidden="1" customHeight="1" outlineLevel="1">
      <c r="A10" s="152"/>
      <c r="B10" s="58" t="s">
        <v>77</v>
      </c>
      <c r="C10" s="160" t="e">
        <f>C8/$Q$3*100</f>
        <v>#DIV/0!</v>
      </c>
      <c r="E10" s="151"/>
      <c r="F10" s="151"/>
      <c r="G10" s="151"/>
      <c r="H10" s="151"/>
      <c r="I10" s="151"/>
      <c r="J10" s="151"/>
      <c r="K10" s="151"/>
      <c r="L10" s="151" t="e">
        <f>IF(L8/D8&gt;=65%,"OK","CHECK")</f>
        <v>#DIV/0!</v>
      </c>
      <c r="N10" s="151" t="e">
        <f>IF(N8/L8&lt;10%,"OK","CHECK")</f>
        <v>#DIV/0!</v>
      </c>
      <c r="O10" s="151"/>
      <c r="P10" s="151"/>
      <c r="Q10" s="151" t="e">
        <f>IF(Q8/(D8-Q8)&lt;10%,"OK","CHECK")</f>
        <v>#DIV/0!</v>
      </c>
      <c r="R10" s="58"/>
    </row>
    <row r="11" spans="1:20" s="204" customFormat="1" ht="15" customHeight="1" collapsed="1">
      <c r="A11" s="44"/>
      <c r="B11" s="15"/>
      <c r="C11" s="15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7"/>
      <c r="T11" s="12"/>
    </row>
    <row r="12" spans="1:20" s="204" customFormat="1" ht="21.6" customHeight="1">
      <c r="A12" s="385" t="s">
        <v>18</v>
      </c>
      <c r="B12" s="385" t="s">
        <v>0</v>
      </c>
      <c r="C12" s="389"/>
      <c r="D12" s="18" t="s">
        <v>4</v>
      </c>
      <c r="E12" s="19"/>
      <c r="F12" s="20"/>
      <c r="G12" s="20"/>
      <c r="H12" s="20"/>
      <c r="I12" s="19"/>
      <c r="J12" s="20" t="s">
        <v>5</v>
      </c>
      <c r="K12" s="20"/>
      <c r="L12" s="20"/>
      <c r="M12" s="20"/>
      <c r="N12" s="20"/>
      <c r="O12" s="20"/>
      <c r="P12" s="20"/>
      <c r="Q12" s="20"/>
      <c r="R12" s="339" t="s">
        <v>23</v>
      </c>
      <c r="T12" s="12"/>
    </row>
    <row r="13" spans="1:20" s="204" customFormat="1" ht="21.6" customHeight="1">
      <c r="A13" s="386"/>
      <c r="B13" s="390"/>
      <c r="C13" s="391"/>
      <c r="D13" s="21" t="s">
        <v>3</v>
      </c>
      <c r="E13" s="22" t="s">
        <v>2</v>
      </c>
      <c r="F13" s="23"/>
      <c r="G13" s="23"/>
      <c r="H13" s="23"/>
      <c r="I13" s="19"/>
      <c r="J13" s="24" t="s">
        <v>3</v>
      </c>
      <c r="K13" s="22" t="s">
        <v>25</v>
      </c>
      <c r="L13" s="23"/>
      <c r="M13" s="19"/>
      <c r="N13" s="22" t="s">
        <v>10</v>
      </c>
      <c r="O13" s="23"/>
      <c r="P13" s="23"/>
      <c r="Q13" s="19"/>
      <c r="R13" s="340"/>
    </row>
    <row r="14" spans="1:20" s="204" customFormat="1" ht="21.6" customHeight="1">
      <c r="A14" s="367" t="s">
        <v>49</v>
      </c>
      <c r="B14" s="387" t="s">
        <v>1</v>
      </c>
      <c r="C14" s="388"/>
      <c r="D14" s="73">
        <f>SUM(D15:D18)</f>
        <v>0</v>
      </c>
      <c r="E14" s="74" t="s">
        <v>21</v>
      </c>
      <c r="F14" s="75" t="s">
        <v>67</v>
      </c>
      <c r="G14" s="75" t="s">
        <v>12</v>
      </c>
      <c r="H14" s="430" t="s">
        <v>115</v>
      </c>
      <c r="I14" s="431"/>
      <c r="J14" s="73">
        <f>SUM(J15:J17)</f>
        <v>0</v>
      </c>
      <c r="K14" s="94"/>
      <c r="L14" s="95"/>
      <c r="M14" s="96"/>
      <c r="N14" s="47"/>
      <c r="O14" s="48"/>
      <c r="P14" s="48"/>
      <c r="Q14" s="50"/>
      <c r="R14" s="76">
        <f>D14-J14</f>
        <v>0</v>
      </c>
    </row>
    <row r="15" spans="1:20" s="204" customFormat="1" ht="21.6" customHeight="1">
      <c r="A15" s="368"/>
      <c r="B15" s="355" t="s">
        <v>111</v>
      </c>
      <c r="C15" s="356"/>
      <c r="D15" s="182">
        <f>E15*F15*G15</f>
        <v>0</v>
      </c>
      <c r="E15" s="78"/>
      <c r="F15" s="79"/>
      <c r="G15" s="80">
        <f>$K$2</f>
        <v>0</v>
      </c>
      <c r="H15" s="404"/>
      <c r="I15" s="405"/>
      <c r="J15" s="62"/>
      <c r="K15" s="97"/>
      <c r="L15" s="98"/>
      <c r="M15" s="99"/>
      <c r="N15" s="100"/>
      <c r="O15" s="101"/>
      <c r="P15" s="101"/>
      <c r="Q15" s="102"/>
      <c r="R15" s="81">
        <f>D15-J15</f>
        <v>0</v>
      </c>
    </row>
    <row r="16" spans="1:20" s="204" customFormat="1" ht="21.6" customHeight="1">
      <c r="A16" s="368"/>
      <c r="B16" s="374" t="s">
        <v>112</v>
      </c>
      <c r="C16" s="375"/>
      <c r="D16" s="84">
        <f>E16*F16*G16</f>
        <v>0</v>
      </c>
      <c r="E16" s="64"/>
      <c r="F16" s="65"/>
      <c r="G16" s="66">
        <f>$K$2</f>
        <v>0</v>
      </c>
      <c r="H16" s="406"/>
      <c r="I16" s="407"/>
      <c r="J16" s="67"/>
      <c r="K16" s="136"/>
      <c r="L16" s="137"/>
      <c r="M16" s="138"/>
      <c r="N16" s="139"/>
      <c r="O16" s="140"/>
      <c r="P16" s="140"/>
      <c r="Q16" s="141"/>
      <c r="R16" s="68">
        <f>D16-J16</f>
        <v>0</v>
      </c>
    </row>
    <row r="17" spans="1:18" s="204" customFormat="1" ht="21.6" customHeight="1">
      <c r="A17" s="368"/>
      <c r="B17" s="353" t="s">
        <v>74</v>
      </c>
      <c r="C17" s="354"/>
      <c r="D17" s="63">
        <f>E17*F17*G17</f>
        <v>0</v>
      </c>
      <c r="E17" s="64"/>
      <c r="F17" s="65"/>
      <c r="G17" s="66">
        <f>$K$2</f>
        <v>0</v>
      </c>
      <c r="H17" s="406"/>
      <c r="I17" s="407"/>
      <c r="J17" s="67"/>
      <c r="K17" s="136"/>
      <c r="L17" s="137"/>
      <c r="M17" s="138"/>
      <c r="N17" s="139"/>
      <c r="O17" s="140"/>
      <c r="P17" s="140"/>
      <c r="Q17" s="141"/>
      <c r="R17" s="130">
        <f>D17-J17</f>
        <v>0</v>
      </c>
    </row>
    <row r="18" spans="1:18" s="204" customFormat="1" ht="21.6" customHeight="1">
      <c r="A18" s="369"/>
      <c r="B18" s="372" t="s">
        <v>94</v>
      </c>
      <c r="C18" s="373"/>
      <c r="D18" s="186">
        <f t="shared" ref="D18" si="0">E18*F18*G18</f>
        <v>0</v>
      </c>
      <c r="E18" s="64"/>
      <c r="F18" s="65"/>
      <c r="G18" s="66">
        <f>$K$2</f>
        <v>0</v>
      </c>
      <c r="H18" s="408"/>
      <c r="I18" s="409"/>
      <c r="J18" s="60"/>
      <c r="K18" s="131"/>
      <c r="L18" s="132"/>
      <c r="M18" s="133"/>
      <c r="N18" s="134"/>
      <c r="O18" s="44"/>
      <c r="P18" s="44"/>
      <c r="Q18" s="135"/>
      <c r="R18" s="72">
        <f t="shared" ref="R18:R37" si="1">D18-J18</f>
        <v>0</v>
      </c>
    </row>
    <row r="19" spans="1:18" s="204" customFormat="1" ht="21.6" customHeight="1">
      <c r="A19" s="367" t="s">
        <v>54</v>
      </c>
      <c r="B19" s="350" t="s">
        <v>1</v>
      </c>
      <c r="C19" s="352"/>
      <c r="D19" s="25">
        <f>SUM(D20:D21)</f>
        <v>0</v>
      </c>
      <c r="E19" s="346"/>
      <c r="F19" s="347"/>
      <c r="G19" s="347"/>
      <c r="H19" s="347"/>
      <c r="I19" s="348"/>
      <c r="J19" s="25">
        <f>SUM(J20:J21)</f>
        <v>0</v>
      </c>
      <c r="K19" s="94"/>
      <c r="L19" s="95"/>
      <c r="M19" s="96"/>
      <c r="N19" s="47"/>
      <c r="O19" s="48"/>
      <c r="P19" s="48"/>
      <c r="Q19" s="50"/>
      <c r="R19" s="55">
        <f t="shared" si="1"/>
        <v>0</v>
      </c>
    </row>
    <row r="20" spans="1:18" s="204" customFormat="1" ht="21.6" customHeight="1">
      <c r="A20" s="380"/>
      <c r="B20" s="355" t="s">
        <v>62</v>
      </c>
      <c r="C20" s="397"/>
      <c r="D20" s="77">
        <f>E20*F20*G20</f>
        <v>0</v>
      </c>
      <c r="E20" s="78"/>
      <c r="F20" s="82"/>
      <c r="G20" s="80">
        <f>$K$2</f>
        <v>0</v>
      </c>
      <c r="H20" s="404"/>
      <c r="I20" s="405"/>
      <c r="J20" s="77"/>
      <c r="K20" s="97"/>
      <c r="L20" s="98"/>
      <c r="M20" s="99"/>
      <c r="N20" s="100"/>
      <c r="O20" s="101"/>
      <c r="P20" s="101"/>
      <c r="Q20" s="109"/>
      <c r="R20" s="81">
        <f t="shared" si="1"/>
        <v>0</v>
      </c>
    </row>
    <row r="21" spans="1:18" s="204" customFormat="1" ht="21.6" customHeight="1">
      <c r="A21" s="381"/>
      <c r="B21" s="365" t="s">
        <v>63</v>
      </c>
      <c r="C21" s="392"/>
      <c r="D21" s="186">
        <f>E21*F21*G21</f>
        <v>0</v>
      </c>
      <c r="E21" s="70"/>
      <c r="F21" s="85"/>
      <c r="G21" s="71">
        <f>$K$2</f>
        <v>0</v>
      </c>
      <c r="H21" s="428"/>
      <c r="I21" s="429"/>
      <c r="J21" s="69"/>
      <c r="K21" s="103"/>
      <c r="L21" s="104"/>
      <c r="M21" s="105"/>
      <c r="N21" s="106"/>
      <c r="O21" s="107"/>
      <c r="P21" s="107"/>
      <c r="Q21" s="108"/>
      <c r="R21" s="72">
        <f t="shared" si="1"/>
        <v>0</v>
      </c>
    </row>
    <row r="22" spans="1:18" s="204" customFormat="1" ht="21.6" customHeight="1">
      <c r="A22" s="367" t="s">
        <v>51</v>
      </c>
      <c r="B22" s="350" t="s">
        <v>1</v>
      </c>
      <c r="C22" s="352"/>
      <c r="D22" s="25">
        <f>SUM(D23:D24)</f>
        <v>0</v>
      </c>
      <c r="E22" s="346"/>
      <c r="F22" s="347"/>
      <c r="G22" s="347"/>
      <c r="H22" s="382"/>
      <c r="I22" s="383"/>
      <c r="J22" s="25">
        <f>SUM(J23:J24)</f>
        <v>0</v>
      </c>
      <c r="K22" s="94"/>
      <c r="L22" s="95"/>
      <c r="M22" s="96"/>
      <c r="N22" s="47"/>
      <c r="O22" s="48"/>
      <c r="P22" s="48"/>
      <c r="Q22" s="50"/>
      <c r="R22" s="55">
        <f t="shared" si="1"/>
        <v>0</v>
      </c>
    </row>
    <row r="23" spans="1:18" s="204" customFormat="1" ht="21.6" customHeight="1">
      <c r="A23" s="368"/>
      <c r="B23" s="379" t="s">
        <v>15</v>
      </c>
      <c r="C23" s="356"/>
      <c r="D23" s="182">
        <f>E23*F23*G23</f>
        <v>0</v>
      </c>
      <c r="E23" s="87"/>
      <c r="F23" s="88"/>
      <c r="G23" s="89">
        <f>$K$2</f>
        <v>0</v>
      </c>
      <c r="H23" s="404"/>
      <c r="I23" s="405"/>
      <c r="J23" s="62"/>
      <c r="K23" s="97"/>
      <c r="L23" s="98"/>
      <c r="M23" s="99"/>
      <c r="N23" s="100"/>
      <c r="O23" s="101"/>
      <c r="P23" s="101"/>
      <c r="Q23" s="102"/>
      <c r="R23" s="81">
        <f t="shared" si="1"/>
        <v>0</v>
      </c>
    </row>
    <row r="24" spans="1:18" s="204" customFormat="1" ht="21.6" customHeight="1">
      <c r="A24" s="384"/>
      <c r="B24" s="365" t="s">
        <v>59</v>
      </c>
      <c r="C24" s="366"/>
      <c r="D24" s="186">
        <f>E24*F24*G24</f>
        <v>0</v>
      </c>
      <c r="E24" s="70"/>
      <c r="F24" s="90"/>
      <c r="G24" s="71">
        <f>$K$2</f>
        <v>0</v>
      </c>
      <c r="H24" s="408"/>
      <c r="I24" s="409"/>
      <c r="J24" s="69"/>
      <c r="K24" s="103"/>
      <c r="L24" s="104"/>
      <c r="M24" s="105"/>
      <c r="N24" s="106"/>
      <c r="O24" s="107"/>
      <c r="P24" s="107"/>
      <c r="Q24" s="110"/>
      <c r="R24" s="72">
        <f t="shared" si="1"/>
        <v>0</v>
      </c>
    </row>
    <row r="25" spans="1:18" s="204" customFormat="1" ht="21.6" customHeight="1">
      <c r="A25" s="376" t="s">
        <v>91</v>
      </c>
      <c r="B25" s="350" t="s">
        <v>1</v>
      </c>
      <c r="C25" s="352"/>
      <c r="D25" s="73">
        <f>SUM(D26:D28)</f>
        <v>0</v>
      </c>
      <c r="E25" s="177"/>
      <c r="F25" s="178"/>
      <c r="G25" s="179"/>
      <c r="H25" s="179"/>
      <c r="I25" s="180"/>
      <c r="J25" s="59"/>
      <c r="K25" s="131"/>
      <c r="L25" s="132"/>
      <c r="M25" s="133"/>
      <c r="N25" s="134"/>
      <c r="O25" s="44"/>
      <c r="P25" s="44"/>
      <c r="Q25" s="161"/>
      <c r="R25" s="61">
        <f t="shared" si="1"/>
        <v>0</v>
      </c>
    </row>
    <row r="26" spans="1:18" s="204" customFormat="1" ht="21.6" customHeight="1">
      <c r="A26" s="377"/>
      <c r="B26" s="355" t="s">
        <v>89</v>
      </c>
      <c r="C26" s="356"/>
      <c r="D26" s="77">
        <f>E26*F26*G26</f>
        <v>0</v>
      </c>
      <c r="E26" s="87"/>
      <c r="F26" s="88"/>
      <c r="G26" s="89">
        <f>$K$2</f>
        <v>0</v>
      </c>
      <c r="H26" s="404"/>
      <c r="I26" s="405"/>
      <c r="J26" s="77"/>
      <c r="K26" s="97"/>
      <c r="L26" s="98"/>
      <c r="M26" s="99"/>
      <c r="N26" s="100"/>
      <c r="O26" s="101"/>
      <c r="P26" s="101"/>
      <c r="Q26" s="109"/>
      <c r="R26" s="130">
        <f t="shared" si="1"/>
        <v>0</v>
      </c>
    </row>
    <row r="27" spans="1:18" s="204" customFormat="1" ht="21.6" customHeight="1">
      <c r="A27" s="377"/>
      <c r="B27" s="374" t="s">
        <v>90</v>
      </c>
      <c r="C27" s="375"/>
      <c r="D27" s="186">
        <f>E27*F27*G27</f>
        <v>0</v>
      </c>
      <c r="E27" s="64"/>
      <c r="F27" s="153"/>
      <c r="G27" s="66">
        <f>$K$2</f>
        <v>0</v>
      </c>
      <c r="H27" s="406"/>
      <c r="I27" s="407"/>
      <c r="J27" s="186"/>
      <c r="K27" s="190"/>
      <c r="L27" s="191"/>
      <c r="M27" s="192"/>
      <c r="N27" s="193"/>
      <c r="O27" s="194"/>
      <c r="P27" s="194"/>
      <c r="Q27" s="195"/>
      <c r="R27" s="172">
        <f t="shared" si="1"/>
        <v>0</v>
      </c>
    </row>
    <row r="28" spans="1:18" s="204" customFormat="1" ht="21.6" customHeight="1">
      <c r="A28" s="378"/>
      <c r="B28" s="372" t="s">
        <v>56</v>
      </c>
      <c r="C28" s="373"/>
      <c r="D28" s="84">
        <f t="shared" ref="D28" si="2">E28*F28*G28</f>
        <v>0</v>
      </c>
      <c r="E28" s="187"/>
      <c r="F28" s="188"/>
      <c r="G28" s="189">
        <f>$K$2</f>
        <v>0</v>
      </c>
      <c r="H28" s="408"/>
      <c r="I28" s="409"/>
      <c r="J28" s="59"/>
      <c r="K28" s="131"/>
      <c r="L28" s="132"/>
      <c r="M28" s="133"/>
      <c r="N28" s="134"/>
      <c r="O28" s="44"/>
      <c r="P28" s="44"/>
      <c r="Q28" s="110"/>
      <c r="R28" s="72">
        <f t="shared" si="1"/>
        <v>0</v>
      </c>
    </row>
    <row r="29" spans="1:18" s="204" customFormat="1" ht="21.6" customHeight="1">
      <c r="A29" s="367" t="s">
        <v>52</v>
      </c>
      <c r="B29" s="351" t="s">
        <v>1</v>
      </c>
      <c r="C29" s="352"/>
      <c r="D29" s="25">
        <f>SUM(D30:D31)</f>
        <v>0</v>
      </c>
      <c r="E29" s="346"/>
      <c r="F29" s="347"/>
      <c r="G29" s="347"/>
      <c r="H29" s="347"/>
      <c r="I29" s="348"/>
      <c r="J29" s="25">
        <f>SUM(J30:J31)</f>
        <v>0</v>
      </c>
      <c r="K29" s="94"/>
      <c r="L29" s="95"/>
      <c r="M29" s="96"/>
      <c r="N29" s="47"/>
      <c r="O29" s="48"/>
      <c r="P29" s="48"/>
      <c r="Q29" s="50"/>
      <c r="R29" s="55">
        <f t="shared" si="1"/>
        <v>0</v>
      </c>
    </row>
    <row r="30" spans="1:18" s="204" customFormat="1" ht="21.6" customHeight="1">
      <c r="A30" s="368"/>
      <c r="B30" s="370" t="s">
        <v>60</v>
      </c>
      <c r="C30" s="371"/>
      <c r="D30" s="83">
        <f>E30*F30*G30</f>
        <v>0</v>
      </c>
      <c r="E30" s="87"/>
      <c r="F30" s="201"/>
      <c r="G30" s="89">
        <f>$K$2</f>
        <v>0</v>
      </c>
      <c r="H30" s="404"/>
      <c r="I30" s="405"/>
      <c r="J30" s="83"/>
      <c r="K30" s="111"/>
      <c r="L30" s="112"/>
      <c r="M30" s="113"/>
      <c r="N30" s="100"/>
      <c r="O30" s="101"/>
      <c r="P30" s="101"/>
      <c r="Q30" s="109"/>
      <c r="R30" s="91">
        <f t="shared" si="1"/>
        <v>0</v>
      </c>
    </row>
    <row r="31" spans="1:18" s="204" customFormat="1" ht="21.6" customHeight="1">
      <c r="A31" s="369"/>
      <c r="B31" s="365" t="s">
        <v>61</v>
      </c>
      <c r="C31" s="366"/>
      <c r="D31" s="69">
        <f>E31*F31*G31</f>
        <v>0</v>
      </c>
      <c r="E31" s="70"/>
      <c r="F31" s="200"/>
      <c r="G31" s="71">
        <f>$K$2</f>
        <v>0</v>
      </c>
      <c r="H31" s="408"/>
      <c r="I31" s="409"/>
      <c r="J31" s="69"/>
      <c r="K31" s="114"/>
      <c r="L31" s="115"/>
      <c r="M31" s="116"/>
      <c r="N31" s="106"/>
      <c r="O31" s="107"/>
      <c r="P31" s="107"/>
      <c r="Q31" s="110"/>
      <c r="R31" s="72">
        <f t="shared" si="1"/>
        <v>0</v>
      </c>
    </row>
    <row r="32" spans="1:18" s="204" customFormat="1" ht="21.6" customHeight="1">
      <c r="A32" s="367" t="s">
        <v>53</v>
      </c>
      <c r="B32" s="350" t="s">
        <v>1</v>
      </c>
      <c r="C32" s="352"/>
      <c r="D32" s="25">
        <f>SUM(D33:D36)</f>
        <v>0</v>
      </c>
      <c r="E32" s="346"/>
      <c r="F32" s="347"/>
      <c r="G32" s="347"/>
      <c r="H32" s="347"/>
      <c r="I32" s="348"/>
      <c r="J32" s="25">
        <f>SUM(J33:J36)</f>
        <v>0</v>
      </c>
      <c r="K32" s="117"/>
      <c r="L32" s="118"/>
      <c r="M32" s="119"/>
      <c r="N32" s="47"/>
      <c r="O32" s="48"/>
      <c r="P32" s="48"/>
      <c r="Q32" s="50"/>
      <c r="R32" s="55">
        <f t="shared" si="1"/>
        <v>0</v>
      </c>
    </row>
    <row r="33" spans="1:18" s="204" customFormat="1" ht="21.6" customHeight="1">
      <c r="A33" s="368"/>
      <c r="B33" s="335" t="s">
        <v>85</v>
      </c>
      <c r="C33" s="341"/>
      <c r="D33" s="84">
        <f>E33*F33*G33</f>
        <v>0</v>
      </c>
      <c r="E33" s="245"/>
      <c r="F33" s="248"/>
      <c r="G33" s="247">
        <f>$K$2</f>
        <v>0</v>
      </c>
      <c r="H33" s="404"/>
      <c r="I33" s="405"/>
      <c r="J33" s="250"/>
      <c r="K33" s="97"/>
      <c r="L33" s="45"/>
      <c r="M33" s="142"/>
      <c r="N33" s="143"/>
      <c r="O33" s="144"/>
      <c r="P33" s="144"/>
      <c r="Q33" s="145"/>
      <c r="R33" s="81">
        <f t="shared" si="1"/>
        <v>0</v>
      </c>
    </row>
    <row r="34" spans="1:18" s="204" customFormat="1" ht="21.6" customHeight="1">
      <c r="A34" s="368"/>
      <c r="B34" s="357" t="s">
        <v>110</v>
      </c>
      <c r="C34" s="358"/>
      <c r="D34" s="63">
        <f>E34*F34*G34</f>
        <v>0</v>
      </c>
      <c r="E34" s="245"/>
      <c r="F34" s="248"/>
      <c r="G34" s="247">
        <f>K2</f>
        <v>0</v>
      </c>
      <c r="H34" s="406"/>
      <c r="I34" s="407"/>
      <c r="J34" s="249"/>
      <c r="K34" s="136"/>
      <c r="L34" s="137"/>
      <c r="M34" s="251"/>
      <c r="N34" s="139"/>
      <c r="O34" s="140"/>
      <c r="P34" s="140"/>
      <c r="Q34" s="140"/>
      <c r="R34" s="68">
        <f t="shared" si="1"/>
        <v>0</v>
      </c>
    </row>
    <row r="35" spans="1:18" s="204" customFormat="1" ht="21.6" customHeight="1">
      <c r="A35" s="368"/>
      <c r="B35" s="335" t="s">
        <v>83</v>
      </c>
      <c r="C35" s="336"/>
      <c r="D35" s="84">
        <f t="shared" ref="D35:D36" si="3">E35*F35*G35</f>
        <v>0</v>
      </c>
      <c r="E35" s="64"/>
      <c r="F35" s="246"/>
      <c r="G35" s="247">
        <f>$K$2</f>
        <v>0</v>
      </c>
      <c r="H35" s="406"/>
      <c r="I35" s="407"/>
      <c r="J35" s="84"/>
      <c r="K35" s="146"/>
      <c r="L35" s="147"/>
      <c r="M35" s="148"/>
      <c r="N35" s="127"/>
      <c r="O35" s="128"/>
      <c r="P35" s="128"/>
      <c r="Q35" s="129"/>
      <c r="R35" s="68">
        <f t="shared" si="1"/>
        <v>0</v>
      </c>
    </row>
    <row r="36" spans="1:18" s="204" customFormat="1" ht="21.6" customHeight="1">
      <c r="A36" s="381"/>
      <c r="B36" s="396" t="s">
        <v>84</v>
      </c>
      <c r="C36" s="366"/>
      <c r="D36" s="69">
        <f t="shared" si="3"/>
        <v>0</v>
      </c>
      <c r="E36" s="86"/>
      <c r="F36" s="149"/>
      <c r="G36" s="71">
        <f>$K$2</f>
        <v>0</v>
      </c>
      <c r="H36" s="408"/>
      <c r="I36" s="409"/>
      <c r="J36" s="69"/>
      <c r="K36" s="103"/>
      <c r="L36" s="104"/>
      <c r="M36" s="105"/>
      <c r="N36" s="106"/>
      <c r="O36" s="107"/>
      <c r="P36" s="107"/>
      <c r="Q36" s="108"/>
      <c r="R36" s="72">
        <f t="shared" si="1"/>
        <v>0</v>
      </c>
    </row>
    <row r="37" spans="1:18" s="204" customFormat="1" ht="21.6" customHeight="1">
      <c r="A37" s="367" t="s">
        <v>70</v>
      </c>
      <c r="B37" s="350" t="s">
        <v>1</v>
      </c>
      <c r="C37" s="352"/>
      <c r="D37" s="25">
        <f>SUM(D38:D38)</f>
        <v>0</v>
      </c>
      <c r="E37" s="346"/>
      <c r="F37" s="347"/>
      <c r="G37" s="347"/>
      <c r="H37" s="347"/>
      <c r="I37" s="348"/>
      <c r="J37" s="25">
        <f>SUM(J38:J38)</f>
        <v>0</v>
      </c>
      <c r="K37" s="94"/>
      <c r="L37" s="95"/>
      <c r="M37" s="96"/>
      <c r="N37" s="47"/>
      <c r="O37" s="48"/>
      <c r="P37" s="48"/>
      <c r="Q37" s="50"/>
      <c r="R37" s="55">
        <f t="shared" si="1"/>
        <v>0</v>
      </c>
    </row>
    <row r="38" spans="1:18" s="204" customFormat="1" ht="21.6" customHeight="1">
      <c r="A38" s="368"/>
      <c r="B38" s="379" t="s">
        <v>99</v>
      </c>
      <c r="C38" s="356"/>
      <c r="D38" s="77">
        <f>E38*F38*G38</f>
        <v>0</v>
      </c>
      <c r="E38" s="78"/>
      <c r="F38" s="196"/>
      <c r="G38" s="197">
        <f>$K$2</f>
        <v>0</v>
      </c>
      <c r="H38" s="424" t="s">
        <v>98</v>
      </c>
      <c r="I38" s="425"/>
      <c r="J38" s="25"/>
      <c r="K38" s="94"/>
      <c r="L38" s="95"/>
      <c r="M38" s="96"/>
      <c r="N38" s="47"/>
      <c r="O38" s="48"/>
      <c r="P38" s="48"/>
      <c r="Q38" s="49"/>
      <c r="R38" s="27">
        <f t="shared" ref="R38:R56" si="4">D38-J38</f>
        <v>0</v>
      </c>
    </row>
    <row r="39" spans="1:18" s="204" customFormat="1" ht="21.6" customHeight="1">
      <c r="A39" s="363" t="s">
        <v>81</v>
      </c>
      <c r="B39" s="398"/>
      <c r="C39" s="364"/>
      <c r="D39" s="173">
        <f>D14+D19+D22+D29+D32+D37+D25</f>
        <v>0</v>
      </c>
      <c r="E39" s="174" t="e">
        <f>D39/D56</f>
        <v>#DIV/0!</v>
      </c>
      <c r="F39" s="162"/>
      <c r="G39" s="163"/>
      <c r="H39" s="163"/>
      <c r="I39" s="164"/>
      <c r="J39" s="165">
        <f>J14+J19+J22+J29+J32+J37</f>
        <v>0</v>
      </c>
      <c r="K39" s="166"/>
      <c r="L39" s="167"/>
      <c r="M39" s="168"/>
      <c r="N39" s="166"/>
      <c r="O39" s="167"/>
      <c r="P39" s="167"/>
      <c r="Q39" s="169"/>
      <c r="R39" s="170">
        <f t="shared" si="4"/>
        <v>0</v>
      </c>
    </row>
    <row r="40" spans="1:18" s="204" customFormat="1" ht="21.6" customHeight="1">
      <c r="A40" s="393" t="s">
        <v>86</v>
      </c>
      <c r="B40" s="350" t="s">
        <v>1</v>
      </c>
      <c r="C40" s="352"/>
      <c r="D40" s="25">
        <f>SUM(D41:D41)</f>
        <v>0</v>
      </c>
      <c r="E40" s="346"/>
      <c r="F40" s="347"/>
      <c r="G40" s="347"/>
      <c r="H40" s="347"/>
      <c r="I40" s="348"/>
      <c r="J40" s="25">
        <f>SUM(J41:J41)</f>
        <v>0</v>
      </c>
      <c r="K40" s="123"/>
      <c r="L40" s="95"/>
      <c r="M40" s="96"/>
      <c r="N40" s="47"/>
      <c r="O40" s="48"/>
      <c r="P40" s="48"/>
      <c r="Q40" s="50"/>
      <c r="R40" s="55">
        <f t="shared" si="4"/>
        <v>0</v>
      </c>
    </row>
    <row r="41" spans="1:18" s="204" customFormat="1" ht="21.6" customHeight="1">
      <c r="A41" s="368"/>
      <c r="B41" s="394" t="s">
        <v>87</v>
      </c>
      <c r="C41" s="395"/>
      <c r="D41" s="26">
        <f>E41*F41/160*G41*K2</f>
        <v>0</v>
      </c>
      <c r="E41" s="78"/>
      <c r="F41" s="65"/>
      <c r="G41" s="199"/>
      <c r="H41" s="426" t="s">
        <v>113</v>
      </c>
      <c r="I41" s="427"/>
      <c r="J41" s="26"/>
      <c r="K41" s="94"/>
      <c r="L41" s="95"/>
      <c r="M41" s="96"/>
      <c r="N41" s="47"/>
      <c r="O41" s="48"/>
      <c r="P41" s="48"/>
      <c r="Q41" s="50"/>
      <c r="R41" s="27">
        <f t="shared" si="4"/>
        <v>0</v>
      </c>
    </row>
    <row r="42" spans="1:18" s="204" customFormat="1" ht="21.6" customHeight="1">
      <c r="A42" s="367" t="s">
        <v>48</v>
      </c>
      <c r="B42" s="350" t="s">
        <v>1</v>
      </c>
      <c r="C42" s="352"/>
      <c r="D42" s="25">
        <f>SUM(D43:D43)</f>
        <v>0</v>
      </c>
      <c r="E42" s="346"/>
      <c r="F42" s="347"/>
      <c r="G42" s="347"/>
      <c r="H42" s="347"/>
      <c r="I42" s="348"/>
      <c r="J42" s="25">
        <f>SUM(J43:J43)</f>
        <v>0</v>
      </c>
      <c r="K42" s="94"/>
      <c r="L42" s="95"/>
      <c r="M42" s="96"/>
      <c r="N42" s="47"/>
      <c r="O42" s="48"/>
      <c r="P42" s="48"/>
      <c r="Q42" s="50"/>
      <c r="R42" s="55">
        <f t="shared" si="4"/>
        <v>0</v>
      </c>
    </row>
    <row r="43" spans="1:18" s="204" customFormat="1" ht="21.6" customHeight="1">
      <c r="A43" s="368"/>
      <c r="B43" s="394" t="s">
        <v>96</v>
      </c>
      <c r="C43" s="410"/>
      <c r="D43" s="26">
        <f>E43*F43*G43</f>
        <v>0</v>
      </c>
      <c r="E43" s="78"/>
      <c r="F43" s="90"/>
      <c r="G43" s="71">
        <f>$K$2</f>
        <v>0</v>
      </c>
      <c r="H43" s="402"/>
      <c r="I43" s="403"/>
      <c r="J43" s="26"/>
      <c r="K43" s="94"/>
      <c r="L43" s="95"/>
      <c r="M43" s="96"/>
      <c r="N43" s="47"/>
      <c r="O43" s="48"/>
      <c r="P43" s="48"/>
      <c r="Q43" s="50"/>
      <c r="R43" s="27">
        <f t="shared" si="4"/>
        <v>0</v>
      </c>
    </row>
    <row r="44" spans="1:18" s="204" customFormat="1" ht="21.6" customHeight="1">
      <c r="A44" s="393" t="s">
        <v>72</v>
      </c>
      <c r="B44" s="350" t="s">
        <v>1</v>
      </c>
      <c r="C44" s="352"/>
      <c r="D44" s="25">
        <f>SUM(D45:D48)</f>
        <v>0</v>
      </c>
      <c r="E44" s="399"/>
      <c r="F44" s="400"/>
      <c r="G44" s="400"/>
      <c r="H44" s="400"/>
      <c r="I44" s="401"/>
      <c r="J44" s="25">
        <f>SUM(J45:J48)</f>
        <v>0</v>
      </c>
      <c r="K44" s="94"/>
      <c r="L44" s="95"/>
      <c r="M44" s="96"/>
      <c r="N44" s="47"/>
      <c r="O44" s="48"/>
      <c r="P44" s="48"/>
      <c r="Q44" s="50"/>
      <c r="R44" s="55">
        <f t="shared" si="4"/>
        <v>0</v>
      </c>
    </row>
    <row r="45" spans="1:18" s="204" customFormat="1" ht="21.6" customHeight="1">
      <c r="A45" s="368"/>
      <c r="B45" s="355" t="s">
        <v>76</v>
      </c>
      <c r="C45" s="356"/>
      <c r="D45" s="77">
        <f>ROUND(E45*F45*G45,-1)</f>
        <v>0</v>
      </c>
      <c r="E45" s="78"/>
      <c r="F45" s="80"/>
      <c r="G45" s="66">
        <f>$K$2</f>
        <v>0</v>
      </c>
      <c r="H45" s="404"/>
      <c r="I45" s="405"/>
      <c r="J45" s="77"/>
      <c r="K45" s="97"/>
      <c r="L45" s="98"/>
      <c r="M45" s="99"/>
      <c r="N45" s="100"/>
      <c r="O45" s="101"/>
      <c r="P45" s="101"/>
      <c r="Q45" s="109"/>
      <c r="R45" s="81">
        <f t="shared" si="4"/>
        <v>0</v>
      </c>
    </row>
    <row r="46" spans="1:18" s="204" customFormat="1" ht="21.6" customHeight="1">
      <c r="A46" s="368"/>
      <c r="B46" s="353" t="s">
        <v>80</v>
      </c>
      <c r="C46" s="354"/>
      <c r="D46" s="63">
        <f t="shared" ref="D46:D47" si="5">ROUND(E46*F46*G46,-1)</f>
        <v>0</v>
      </c>
      <c r="E46" s="64"/>
      <c r="F46" s="153"/>
      <c r="G46" s="66">
        <f>$K$2</f>
        <v>0</v>
      </c>
      <c r="H46" s="406"/>
      <c r="I46" s="407"/>
      <c r="J46" s="63"/>
      <c r="K46" s="136"/>
      <c r="L46" s="137"/>
      <c r="M46" s="138"/>
      <c r="N46" s="139"/>
      <c r="O46" s="140"/>
      <c r="P46" s="140"/>
      <c r="Q46" s="141"/>
      <c r="R46" s="68">
        <f t="shared" si="4"/>
        <v>0</v>
      </c>
    </row>
    <row r="47" spans="1:18" s="204" customFormat="1" ht="21.6" customHeight="1">
      <c r="A47" s="368"/>
      <c r="B47" s="353" t="s">
        <v>55</v>
      </c>
      <c r="C47" s="354"/>
      <c r="D47" s="63">
        <f t="shared" si="5"/>
        <v>0</v>
      </c>
      <c r="E47" s="64"/>
      <c r="F47" s="185"/>
      <c r="G47" s="66">
        <f>$K$2</f>
        <v>0</v>
      </c>
      <c r="H47" s="406"/>
      <c r="I47" s="407"/>
      <c r="J47" s="63"/>
      <c r="K47" s="136"/>
      <c r="L47" s="137"/>
      <c r="M47" s="138"/>
      <c r="N47" s="139"/>
      <c r="O47" s="140"/>
      <c r="P47" s="140"/>
      <c r="Q47" s="141"/>
      <c r="R47" s="68">
        <f t="shared" si="4"/>
        <v>0</v>
      </c>
    </row>
    <row r="48" spans="1:18" s="204" customFormat="1" ht="21.6" customHeight="1">
      <c r="A48" s="368"/>
      <c r="B48" s="365" t="s">
        <v>56</v>
      </c>
      <c r="C48" s="392"/>
      <c r="D48" s="69">
        <f>ROUND(E48*F48*G48,-1)</f>
        <v>0</v>
      </c>
      <c r="E48" s="70"/>
      <c r="F48" s="90"/>
      <c r="G48" s="71">
        <f>$K$2</f>
        <v>0</v>
      </c>
      <c r="H48" s="408"/>
      <c r="I48" s="409"/>
      <c r="J48" s="69"/>
      <c r="K48" s="103"/>
      <c r="L48" s="104"/>
      <c r="M48" s="105"/>
      <c r="N48" s="106"/>
      <c r="O48" s="107"/>
      <c r="P48" s="107"/>
      <c r="Q48" s="110"/>
      <c r="R48" s="72">
        <f t="shared" si="4"/>
        <v>0</v>
      </c>
    </row>
    <row r="49" spans="1:20" s="204" customFormat="1" ht="21.6" customHeight="1">
      <c r="A49" s="367" t="s">
        <v>50</v>
      </c>
      <c r="B49" s="351" t="s">
        <v>1</v>
      </c>
      <c r="C49" s="352"/>
      <c r="D49" s="25">
        <f>SUM(D50:D52)</f>
        <v>0</v>
      </c>
      <c r="E49" s="346"/>
      <c r="F49" s="347"/>
      <c r="G49" s="347"/>
      <c r="H49" s="347"/>
      <c r="I49" s="348"/>
      <c r="J49" s="25">
        <f>SUM(J50:J52)</f>
        <v>0</v>
      </c>
      <c r="K49" s="94"/>
      <c r="L49" s="95"/>
      <c r="M49" s="96"/>
      <c r="N49" s="47"/>
      <c r="O49" s="48"/>
      <c r="P49" s="48"/>
      <c r="Q49" s="50"/>
      <c r="R49" s="55">
        <f t="shared" si="4"/>
        <v>0</v>
      </c>
    </row>
    <row r="50" spans="1:20" s="204" customFormat="1" ht="21.6" customHeight="1">
      <c r="A50" s="411"/>
      <c r="B50" s="355" t="s">
        <v>57</v>
      </c>
      <c r="C50" s="397"/>
      <c r="D50" s="83">
        <f>E50*F50*G50</f>
        <v>0</v>
      </c>
      <c r="E50" s="78"/>
      <c r="F50" s="79"/>
      <c r="G50" s="80">
        <f>$K$2</f>
        <v>0</v>
      </c>
      <c r="H50" s="404"/>
      <c r="I50" s="405"/>
      <c r="J50" s="77"/>
      <c r="K50" s="111"/>
      <c r="L50" s="112"/>
      <c r="M50" s="113"/>
      <c r="N50" s="100"/>
      <c r="O50" s="101"/>
      <c r="P50" s="101"/>
      <c r="Q50" s="102"/>
      <c r="R50" s="81">
        <f t="shared" si="4"/>
        <v>0</v>
      </c>
    </row>
    <row r="51" spans="1:20" s="204" customFormat="1" ht="21.6" customHeight="1">
      <c r="A51" s="411"/>
      <c r="B51" s="353" t="s">
        <v>58</v>
      </c>
      <c r="C51" s="412"/>
      <c r="D51" s="63">
        <f>E51*F51*G51</f>
        <v>0</v>
      </c>
      <c r="E51" s="64"/>
      <c r="F51" s="65"/>
      <c r="G51" s="66">
        <f>$K$2</f>
        <v>0</v>
      </c>
      <c r="H51" s="406"/>
      <c r="I51" s="407"/>
      <c r="J51" s="63"/>
      <c r="K51" s="154"/>
      <c r="L51" s="155"/>
      <c r="M51" s="156"/>
      <c r="N51" s="139"/>
      <c r="O51" s="140"/>
      <c r="P51" s="140"/>
      <c r="Q51" s="157"/>
      <c r="R51" s="68">
        <f t="shared" si="4"/>
        <v>0</v>
      </c>
    </row>
    <row r="52" spans="1:20" s="204" customFormat="1" ht="21.6" customHeight="1">
      <c r="A52" s="384"/>
      <c r="B52" s="413" t="s">
        <v>56</v>
      </c>
      <c r="C52" s="414"/>
      <c r="D52" s="186">
        <f t="shared" ref="D52" si="6">E52*F52*G52</f>
        <v>0</v>
      </c>
      <c r="E52" s="187"/>
      <c r="F52" s="188"/>
      <c r="G52" s="189">
        <f>$K$2</f>
        <v>0</v>
      </c>
      <c r="H52" s="408"/>
      <c r="I52" s="409"/>
      <c r="J52" s="59"/>
      <c r="K52" s="131"/>
      <c r="L52" s="132"/>
      <c r="M52" s="133"/>
      <c r="N52" s="134"/>
      <c r="O52" s="107"/>
      <c r="P52" s="107"/>
      <c r="Q52" s="110"/>
      <c r="R52" s="72">
        <f t="shared" si="4"/>
        <v>0</v>
      </c>
    </row>
    <row r="53" spans="1:20" s="204" customFormat="1" ht="21.6" customHeight="1">
      <c r="A53" s="367" t="s">
        <v>73</v>
      </c>
      <c r="B53" s="350" t="s">
        <v>1</v>
      </c>
      <c r="C53" s="352"/>
      <c r="D53" s="25">
        <f>SUM(D54)</f>
        <v>0</v>
      </c>
      <c r="E53" s="421" t="e">
        <f>D53/D55</f>
        <v>#DIV/0!</v>
      </c>
      <c r="F53" s="422"/>
      <c r="G53" s="422"/>
      <c r="H53" s="422"/>
      <c r="I53" s="423"/>
      <c r="J53" s="25">
        <f>SUM(J54:J54)</f>
        <v>0</v>
      </c>
      <c r="K53" s="94"/>
      <c r="L53" s="95"/>
      <c r="M53" s="96"/>
      <c r="N53" s="47"/>
      <c r="O53" s="48"/>
      <c r="P53" s="48"/>
      <c r="Q53" s="49"/>
      <c r="R53" s="55">
        <f t="shared" si="4"/>
        <v>0</v>
      </c>
    </row>
    <row r="54" spans="1:20" s="204" customFormat="1" ht="21.6" customHeight="1">
      <c r="A54" s="369"/>
      <c r="B54" s="415" t="s">
        <v>95</v>
      </c>
      <c r="C54" s="410"/>
      <c r="D54" s="26">
        <f>E54*F54*G54</f>
        <v>0</v>
      </c>
      <c r="E54" s="64"/>
      <c r="F54" s="200"/>
      <c r="G54" s="71">
        <f>$K$2</f>
        <v>0</v>
      </c>
      <c r="H54" s="402"/>
      <c r="I54" s="403"/>
      <c r="J54" s="26"/>
      <c r="K54" s="94"/>
      <c r="L54" s="95"/>
      <c r="M54" s="96"/>
      <c r="N54" s="47"/>
      <c r="O54" s="48"/>
      <c r="P54" s="48"/>
      <c r="Q54" s="49"/>
      <c r="R54" s="27">
        <f t="shared" si="4"/>
        <v>0</v>
      </c>
      <c r="S54" s="56"/>
      <c r="T54" s="57"/>
    </row>
    <row r="55" spans="1:20" s="204" customFormat="1" ht="21.6" customHeight="1">
      <c r="A55" s="363" t="s">
        <v>97</v>
      </c>
      <c r="B55" s="398"/>
      <c r="C55" s="364"/>
      <c r="D55" s="173">
        <f>D40+D42+D44+D49+D53</f>
        <v>0</v>
      </c>
      <c r="E55" s="174" t="e">
        <f>D55/D56</f>
        <v>#DIV/0!</v>
      </c>
      <c r="F55" s="175"/>
      <c r="G55" s="175"/>
      <c r="H55" s="175"/>
      <c r="I55" s="176"/>
      <c r="J55" s="92">
        <f>J40+J42+J44+J49+J53</f>
        <v>0</v>
      </c>
      <c r="K55" s="120"/>
      <c r="L55" s="121"/>
      <c r="M55" s="198"/>
      <c r="N55" s="120"/>
      <c r="O55" s="121"/>
      <c r="P55" s="121"/>
      <c r="Q55" s="122"/>
      <c r="R55" s="93">
        <f t="shared" si="4"/>
        <v>0</v>
      </c>
    </row>
    <row r="56" spans="1:20" s="204" customFormat="1" ht="21.6" customHeight="1">
      <c r="A56" s="350" t="s">
        <v>79</v>
      </c>
      <c r="B56" s="351"/>
      <c r="C56" s="352"/>
      <c r="D56" s="25">
        <f>D39+D55</f>
        <v>0</v>
      </c>
      <c r="E56" s="417"/>
      <c r="F56" s="418"/>
      <c r="G56" s="418"/>
      <c r="H56" s="418"/>
      <c r="I56" s="419"/>
      <c r="J56" s="25">
        <f>J39+J55</f>
        <v>0</v>
      </c>
      <c r="K56" s="124"/>
      <c r="L56" s="125"/>
      <c r="M56" s="126"/>
      <c r="N56" s="51"/>
      <c r="O56" s="52"/>
      <c r="P56" s="52"/>
      <c r="Q56" s="53"/>
      <c r="R56" s="55">
        <f t="shared" si="4"/>
        <v>0</v>
      </c>
    </row>
    <row r="57" spans="1:20" s="204" customFormat="1">
      <c r="A57" s="45"/>
      <c r="B57" s="28"/>
      <c r="C57" s="28"/>
      <c r="D57" s="28"/>
      <c r="E57" s="28"/>
      <c r="F57" s="28"/>
      <c r="G57" s="28"/>
      <c r="H57" s="28"/>
      <c r="I57" s="28"/>
    </row>
    <row r="58" spans="1:20" s="204" customFormat="1" ht="25.5" customHeight="1">
      <c r="B58" s="54"/>
      <c r="D58" s="54"/>
      <c r="E58" s="30"/>
      <c r="F58" s="30"/>
      <c r="G58" s="30"/>
      <c r="H58" s="30"/>
      <c r="I58" s="258"/>
      <c r="J58" s="258"/>
      <c r="K58" s="258"/>
      <c r="L58" s="30"/>
      <c r="M58" s="29" t="s">
        <v>6</v>
      </c>
      <c r="N58" s="31"/>
      <c r="O58" s="420"/>
      <c r="P58" s="420"/>
      <c r="Q58" s="420"/>
      <c r="R58" s="204" t="s">
        <v>7</v>
      </c>
    </row>
    <row r="59" spans="1:20" s="204" customFormat="1" ht="25.5" customHeight="1">
      <c r="B59" s="184"/>
      <c r="C59" s="184"/>
      <c r="D59" s="184"/>
      <c r="E59" s="31"/>
      <c r="F59" s="31"/>
      <c r="G59" s="31"/>
      <c r="H59" s="31"/>
      <c r="J59" s="32"/>
      <c r="K59" s="258"/>
      <c r="N59" s="31"/>
      <c r="O59" s="416"/>
      <c r="P59" s="416"/>
      <c r="Q59" s="416"/>
      <c r="R59" s="204" t="s">
        <v>7</v>
      </c>
    </row>
  </sheetData>
  <mergeCells count="113">
    <mergeCell ref="Q2:R2"/>
    <mergeCell ref="B3:E3"/>
    <mergeCell ref="G3:O3"/>
    <mergeCell ref="L5:P5"/>
    <mergeCell ref="A12:A13"/>
    <mergeCell ref="B12:C13"/>
    <mergeCell ref="R12:R13"/>
    <mergeCell ref="A14:A18"/>
    <mergeCell ref="B14:C14"/>
    <mergeCell ref="H14:I14"/>
    <mergeCell ref="B15:C15"/>
    <mergeCell ref="H15:I15"/>
    <mergeCell ref="B16:C16"/>
    <mergeCell ref="H16:I16"/>
    <mergeCell ref="A5:B6"/>
    <mergeCell ref="C5:D6"/>
    <mergeCell ref="E5:K5"/>
    <mergeCell ref="A7:B7"/>
    <mergeCell ref="A8:B8"/>
    <mergeCell ref="B2:E2"/>
    <mergeCell ref="G2:I2"/>
    <mergeCell ref="K2:L2"/>
    <mergeCell ref="N2:O2"/>
    <mergeCell ref="H21:I21"/>
    <mergeCell ref="A22:A24"/>
    <mergeCell ref="B22:C22"/>
    <mergeCell ref="E22:I22"/>
    <mergeCell ref="B23:C23"/>
    <mergeCell ref="H23:I23"/>
    <mergeCell ref="B24:C24"/>
    <mergeCell ref="H24:I24"/>
    <mergeCell ref="B17:C17"/>
    <mergeCell ref="H17:I17"/>
    <mergeCell ref="B18:C18"/>
    <mergeCell ref="H18:I18"/>
    <mergeCell ref="A19:A21"/>
    <mergeCell ref="B19:C19"/>
    <mergeCell ref="E19:I19"/>
    <mergeCell ref="B20:C20"/>
    <mergeCell ref="H20:I20"/>
    <mergeCell ref="B21:C21"/>
    <mergeCell ref="A29:A31"/>
    <mergeCell ref="B29:C29"/>
    <mergeCell ref="E29:I29"/>
    <mergeCell ref="B30:C30"/>
    <mergeCell ref="H30:I30"/>
    <mergeCell ref="B31:C31"/>
    <mergeCell ref="H31:I31"/>
    <mergeCell ref="A25:A28"/>
    <mergeCell ref="B25:C25"/>
    <mergeCell ref="B26:C26"/>
    <mergeCell ref="H26:I26"/>
    <mergeCell ref="B27:C27"/>
    <mergeCell ref="H27:I27"/>
    <mergeCell ref="B28:C28"/>
    <mergeCell ref="H28:I28"/>
    <mergeCell ref="A39:C39"/>
    <mergeCell ref="A40:A41"/>
    <mergeCell ref="B40:C40"/>
    <mergeCell ref="E40:I40"/>
    <mergeCell ref="B41:C41"/>
    <mergeCell ref="H41:I41"/>
    <mergeCell ref="H36:I36"/>
    <mergeCell ref="A37:A38"/>
    <mergeCell ref="B37:C37"/>
    <mergeCell ref="E37:I37"/>
    <mergeCell ref="B38:C38"/>
    <mergeCell ref="H38:I38"/>
    <mergeCell ref="A32:A36"/>
    <mergeCell ref="B32:C32"/>
    <mergeCell ref="E32:I32"/>
    <mergeCell ref="B33:C33"/>
    <mergeCell ref="H33:I33"/>
    <mergeCell ref="B34:C34"/>
    <mergeCell ref="H34:I34"/>
    <mergeCell ref="B35:C35"/>
    <mergeCell ref="H35:I35"/>
    <mergeCell ref="B36:C36"/>
    <mergeCell ref="B46:C46"/>
    <mergeCell ref="H46:I46"/>
    <mergeCell ref="B47:C47"/>
    <mergeCell ref="H47:I47"/>
    <mergeCell ref="B48:C48"/>
    <mergeCell ref="H48:I48"/>
    <mergeCell ref="A42:A43"/>
    <mergeCell ref="B42:C42"/>
    <mergeCell ref="E42:I42"/>
    <mergeCell ref="B43:C43"/>
    <mergeCell ref="H43:I43"/>
    <mergeCell ref="A44:A48"/>
    <mergeCell ref="B44:C44"/>
    <mergeCell ref="E44:I44"/>
    <mergeCell ref="B45:C45"/>
    <mergeCell ref="H45:I45"/>
    <mergeCell ref="A49:A52"/>
    <mergeCell ref="B49:C49"/>
    <mergeCell ref="E49:I49"/>
    <mergeCell ref="B50:C50"/>
    <mergeCell ref="H50:I50"/>
    <mergeCell ref="B51:C51"/>
    <mergeCell ref="H51:I51"/>
    <mergeCell ref="B52:C52"/>
    <mergeCell ref="H52:I52"/>
    <mergeCell ref="A56:C56"/>
    <mergeCell ref="E56:I56"/>
    <mergeCell ref="O58:Q58"/>
    <mergeCell ref="O59:Q59"/>
    <mergeCell ref="A53:A54"/>
    <mergeCell ref="B53:C53"/>
    <mergeCell ref="E53:I53"/>
    <mergeCell ref="B54:C54"/>
    <mergeCell ref="H54:I54"/>
    <mergeCell ref="A55:C55"/>
  </mergeCells>
  <phoneticPr fontId="2" type="noConversion"/>
  <pageMargins left="0.49" right="0.15748031496062992" top="0.31496062992125984" bottom="0.34" header="0.19685039370078741" footer="0.15748031496062992"/>
  <pageSetup paperSize="9" scale="41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4</vt:i4>
      </vt:variant>
    </vt:vector>
  </HeadingPairs>
  <TitlesOfParts>
    <vt:vector size="9" baseType="lpstr">
      <vt:lpstr>작성방법</vt:lpstr>
      <vt:lpstr>(총괄)조정내역표</vt:lpstr>
      <vt:lpstr>훈련과정명 1</vt:lpstr>
      <vt:lpstr>훈련과정명 2</vt:lpstr>
      <vt:lpstr>훈련과정명 3</vt:lpstr>
      <vt:lpstr>작성방법!Print_Area</vt:lpstr>
      <vt:lpstr>'훈련과정명 1'!Print_Area</vt:lpstr>
      <vt:lpstr>'훈련과정명 2'!Print_Area</vt:lpstr>
      <vt:lpstr>'훈련과정명 3'!Print_Area</vt:lpstr>
    </vt:vector>
  </TitlesOfParts>
  <Company>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PC008</cp:lastModifiedBy>
  <cp:lastPrinted>2023-03-06T04:04:17Z</cp:lastPrinted>
  <dcterms:created xsi:type="dcterms:W3CDTF">2014-01-06T04:40:46Z</dcterms:created>
  <dcterms:modified xsi:type="dcterms:W3CDTF">2025-01-22T07:58:34Z</dcterms:modified>
</cp:coreProperties>
</file>